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eanna.carter\Desktop\"/>
    </mc:Choice>
  </mc:AlternateContent>
  <xr:revisionPtr revIDLastSave="0" documentId="13_ncr:1_{4AD3DB69-F498-49DE-9831-38F9DABE76EF}" xr6:coauthVersionLast="47" xr6:coauthVersionMax="47" xr10:uidLastSave="{00000000-0000-0000-0000-000000000000}"/>
  <bookViews>
    <workbookView xWindow="-120" yWindow="-120" windowWidth="38640" windowHeight="15720" tabRatio="685" activeTab="2"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 r="B10" i="4"/>
  <c r="B11" i="4" s="1"/>
  <c r="J14" i="3" l="1"/>
  <c r="B17" i="4" l="1"/>
  <c r="B24" i="4" s="1"/>
  <c r="B16" i="4"/>
  <c r="B23" i="4" s="1"/>
  <c r="B15" i="4" l="1"/>
  <c r="B22" i="4" s="1"/>
  <c r="B9" i="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3" i="3"/>
  <c r="J12" i="3"/>
  <c r="J11" i="3"/>
  <c r="J10" i="3"/>
  <c r="B4" i="3"/>
  <c r="B3" i="3"/>
  <c r="C3" i="2" l="1"/>
  <c r="C4" i="2" s="1"/>
  <c r="C5" i="2" s="1"/>
  <c r="C6" i="2" s="1"/>
</calcChain>
</file>

<file path=xl/sharedStrings.xml><?xml version="1.0" encoding="utf-8"?>
<sst xmlns="http://schemas.openxmlformats.org/spreadsheetml/2006/main" count="473" uniqueCount="317">
  <si>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</si>
  <si>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</si>
  <si>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</si>
  <si>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</si>
  <si>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</si>
  <si>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</si>
  <si>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</si>
  <si>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</si>
  <si>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</si>
  <si>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</si>
  <si>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</si>
  <si>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</si>
  <si>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</si>
  <si>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</si>
  <si>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</si>
  <si>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</si>
  <si>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</si>
  <si>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</si>
  <si>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</si>
  <si>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</si>
  <si>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</si>
  <si>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</si>
  <si>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</si>
  <si>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</si>
  <si>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</si>
  <si>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</si>
  <si>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</si>
  <si>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</si>
  <si>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</si>
  <si>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</si>
  <si>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</si>
  <si>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</si>
  <si>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</si>
  <si>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</si>
  <si>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</si>
  <si>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</si>
  <si>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</si>
  <si>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</si>
  <si>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</si>
  <si>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</si>
  <si>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</si>
  <si>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</si>
  <si>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</si>
  <si>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</si>
  <si>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</si>
  <si>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</si>
  <si>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</si>
  <si>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</si>
  <si>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</si>
  <si>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</si>
  <si>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</si>
  <si>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</si>
  <si>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</si>
  <si>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</si>
  <si>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</si>
  <si>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</si>
  <si>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</si>
  <si>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</si>
  <si>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</si>
  <si>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</si>
  <si>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</si>
  <si>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</si>
  <si>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</si>
  <si>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</si>
  <si>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</si>
  <si>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</si>
  <si>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</si>
  <si>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</si>
  <si>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</si>
  <si>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</si>
  <si>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</si>
  <si>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</si>
  <si>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</si>
  <si>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</si>
  <si>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</si>
  <si>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</si>
  <si>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</si>
  <si>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</si>
  <si>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</si>
  <si>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</si>
  <si>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</si>
  <si>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</si>
  <si>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</si>
  <si>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</si>
  <si>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</si>
  <si>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</si>
  <si>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</si>
  <si>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</si>
  <si>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</si>
  <si>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</si>
  <si>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</si>
  <si>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</si>
  <si>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</si>
  <si>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</si>
  <si>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</si>
  <si>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</si>
  <si>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</si>
  <si>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</si>
  <si>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</si>
  <si>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</si>
  <si>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</si>
  <si>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</si>
  <si>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</si>
  <si>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</si>
  <si>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</si>
  <si>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</si>
  <si>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</si>
  <si>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</si>
  <si>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</si>
  <si>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</si>
  <si>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</si>
  <si>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</si>
  <si>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</si>
  <si>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</si>
  <si>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</si>
  <si>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</si>
  <si>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</si>
  <si>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</si>
  <si>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</si>
  <si>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</si>
  <si>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</si>
  <si>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</si>
  <si>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</si>
  <si>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</si>
  <si>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</si>
  <si>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</si>
  <si>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</si>
  <si>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</si>
  <si>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</si>
  <si>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</si>
  <si>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</si>
  <si>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</si>
  <si>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</si>
  <si>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</si>
  <si>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</si>
  <si>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</si>
  <si>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</si>
  <si>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</si>
  <si>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</si>
  <si>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</si>
  <si>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</si>
  <si>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</si>
  <si>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</si>
  <si>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</si>
  <si>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</si>
  <si>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</si>
  <si>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</si>
  <si>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</si>
  <si>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</si>
  <si>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</si>
  <si>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</si>
  <si>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</si>
  <si>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</si>
  <si>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</si>
  <si>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</si>
  <si>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</si>
  <si>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</si>
  <si>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</si>
  <si>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</si>
  <si>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</si>
  <si>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</si>
  <si>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</si>
  <si>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</si>
  <si>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</si>
  <si>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</si>
  <si>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</si>
  <si>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</si>
  <si>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</si>
  <si>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</si>
  <si>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</si>
  <si>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</si>
  <si>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</si>
  <si>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</si>
  <si>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</si>
  <si>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</si>
  <si>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</si>
  <si>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</si>
  <si>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</si>
  <si>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</si>
  <si>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</si>
  <si>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</si>
  <si>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</si>
  <si>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</si>
  <si>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</si>
  <si>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</si>
  <si>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</si>
  <si>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</si>
  <si>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</si>
  <si>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</si>
  <si>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</si>
  <si>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</si>
  <si>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</si>
  <si>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</si>
  <si>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</si>
  <si>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</si>
  <si>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</si>
  <si>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</si>
  <si>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</si>
  <si>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</si>
  <si>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</si>
  <si>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</si>
  <si>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</si>
  <si>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</si>
  <si>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</si>
  <si>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</si>
  <si>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</si>
  <si>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</si>
  <si>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</si>
  <si>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</si>
  <si>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</si>
  <si>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</si>
  <si>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</si>
  <si>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</si>
  <si>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</si>
  <si>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</si>
  <si>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</si>
  <si>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</si>
  <si>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</si>
  <si>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</si>
  <si>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</si>
  <si>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</si>
  <si>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</si>
  <si>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</si>
  <si>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</si>
  <si>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</si>
  <si>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</si>
  <si>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</si>
  <si>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</si>
  <si>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</si>
  <si>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</si>
  <si>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</si>
  <si>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</si>
  <si>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</si>
  <si>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</si>
  <si>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</si>
  <si>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</si>
  <si>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</si>
  <si>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</si>
  <si>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</si>
  <si>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</si>
  <si>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</si>
  <si>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</si>
  <si>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</si>
  <si>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</si>
  <si>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</si>
  <si>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</si>
  <si>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</si>
  <si>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</si>
  <si>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</si>
  <si>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</si>
  <si>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</si>
  <si>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</si>
  <si>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</si>
  <si>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</si>
  <si>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</si>
  <si>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</si>
  <si>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</si>
  <si>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</si>
  <si>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</si>
  <si>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</si>
  <si>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</si>
  <si>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</si>
  <si>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</si>
  <si>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</si>
  <si>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</si>
  <si>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</si>
  <si>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</si>
  <si>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</si>
  <si>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</si>
  <si>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</si>
  <si>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</si>
  <si>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</si>
  <si>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</si>
  <si>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</si>
  <si>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</si>
  <si>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</si>
  <si>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</si>
  <si>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</si>
  <si>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</si>
  <si>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</si>
  <si>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</si>
  <si>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</si>
  <si>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</si>
  <si>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</si>
  <si>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</si>
  <si>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</si>
  <si>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</si>
  <si>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</si>
  <si>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</si>
  <si>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</si>
  <si>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</si>
  <si>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</si>
  <si>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</si>
  <si>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</si>
  <si>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</si>
  <si>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</si>
  <si>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</si>
  <si>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</si>
  <si>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</si>
  <si>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Bastrop County</t>
  </si>
  <si>
    <t>(512) 581-7100</t>
  </si>
  <si>
    <t>http://www.co.bastrop.tx.us/</t>
  </si>
  <si>
    <t>Lisa Smith</t>
  </si>
  <si>
    <t>County Auditor</t>
  </si>
  <si>
    <t>(512) 332-7222</t>
  </si>
  <si>
    <t>804 Pecan</t>
  </si>
  <si>
    <t>Bastrop</t>
  </si>
  <si>
    <t>Limited Tax Refunding Bonds, Series 2009</t>
  </si>
  <si>
    <t>Combination Tax &amp; Revenue Certificates of Obligation, Series 2010</t>
  </si>
  <si>
    <t>Limited Tax Refunding Bonds, Series 2012</t>
  </si>
  <si>
    <t>Limited Tax Refunding Bonds, Series 2013</t>
  </si>
  <si>
    <t>Combination Tax &amp; Revenue Certificates of Obligation, Series 2014</t>
  </si>
  <si>
    <t>Limited Tax Refunding Bonds, Series 2015</t>
  </si>
  <si>
    <t>Refunding</t>
  </si>
  <si>
    <t>Public Improvements</t>
  </si>
  <si>
    <t>Combination Tax &amp; Revenue Certificates of Obligation, Series 2017</t>
  </si>
  <si>
    <t>Bastrop County CAFR - 2017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</si>
</sst>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lt;=9999999]###\-####;\(###\)\ ###\-####"/>
    <numFmt numFmtId="165" formatCode="00000"/>
    <numFmt numFmtId="166" formatCode="&quot;$&quot;#,##0"/>
    <numFmt numFmtId="167" formatCode="&quot;$&quot;#,##0.0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2"/>
      <color rgb="FF54545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0">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3" fillId="0" borderId="0" xfId="0" applyFont="1"/>
    <xf numFmtId="0" fontId="1" fillId="0" borderId="1" xfId="0" quotePrefix="1" applyFont="1" applyBorder="1" applyAlignment="1" applyProtection="1">
      <alignment horizontal="left" vertical="center"/>
      <protection locked="0"/>
    </xf>
    <xf numFmtId="167" fontId="1" fillId="0" borderId="1" xfId="0" applyNumberFormat="1" applyFont="1" applyBorder="1" applyAlignment="1" applyProtection="1">
      <alignment horizontal="left" vertical="center"/>
      <protection locked="0"/>
    </xf>
    <xf numFmtId="0" fontId="1" fillId="0" borderId="2" xfId="0" quotePrefix="1" applyFont="1" applyBorder="1" applyAlignment="1" applyProtection="1">
      <alignment horizontal="left" vertical="center" wrapText="1"/>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election activeCell="A3" sqref="A3"/>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282</v>
      </c>
    </row>
    <row r="3" spans="1:1" ht="24.95" customHeight="1" x14ac:dyDescent="0.25">
      <c r="A3" s="61" t="s">
        <v>283</v>
      </c>
    </row>
    <row r="4" spans="1:1" ht="24.95" customHeight="1" x14ac:dyDescent="0.25">
      <c r="A4" s="61" t="s">
        <v>284</v>
      </c>
    </row>
    <row r="5" spans="1:1" ht="24.95" customHeight="1" x14ac:dyDescent="0.25">
      <c r="A5" s="61" t="s">
        <v>285</v>
      </c>
    </row>
    <row r="6" spans="1:1" ht="24.95" customHeight="1" x14ac:dyDescent="0.25">
      <c r="A6" s="61" t="s">
        <v>286</v>
      </c>
    </row>
    <row r="7" spans="1:1" ht="24.95" customHeight="1" x14ac:dyDescent="0.25">
      <c r="A7" s="61" t="s">
        <v>287</v>
      </c>
    </row>
    <row r="8" spans="1:1" ht="24.95" customHeight="1" x14ac:dyDescent="0.25">
      <c r="A8" s="61" t="s">
        <v>288</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1"/>
  <sheetViews>
    <sheetView zoomScale="85" zoomScaleNormal="85" workbookViewId="0">
      <selection activeCell="B11" sqref="B11"/>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279</v>
      </c>
      <c r="B2" s="21"/>
    </row>
    <row r="3" spans="1:2" x14ac:dyDescent="0.25">
      <c r="A3" s="33" t="s">
        <v>0</v>
      </c>
      <c r="B3" s="11"/>
    </row>
    <row r="4" spans="1:2" x14ac:dyDescent="0.25">
      <c r="A4" s="64" t="s">
        <v>237</v>
      </c>
      <c r="B4" s="69" t="s">
        <v>299</v>
      </c>
    </row>
    <row r="5" spans="1:2" x14ac:dyDescent="0.25">
      <c r="A5" s="64" t="s">
        <v>238</v>
      </c>
      <c r="B5" s="69" t="s">
        <v>16</v>
      </c>
    </row>
    <row r="6" spans="1:2" x14ac:dyDescent="0.25">
      <c r="A6" s="12" t="s">
        <v>22</v>
      </c>
      <c r="B6" s="70"/>
    </row>
    <row r="7" spans="1:2" x14ac:dyDescent="0.25">
      <c r="A7" s="12" t="s">
        <v>239</v>
      </c>
      <c r="B7" s="69">
        <v>2017</v>
      </c>
    </row>
    <row r="8" spans="1:2" x14ac:dyDescent="0.25">
      <c r="A8" s="12" t="s">
        <v>240</v>
      </c>
      <c r="B8" s="71">
        <v>42644</v>
      </c>
    </row>
    <row r="9" spans="1:2" x14ac:dyDescent="0.25">
      <c r="A9" s="12" t="s">
        <v>14</v>
      </c>
      <c r="B9" s="65">
        <f>IF(ISBLANK(B8),"",DATE(YEAR(B8)+1,MONTH(B8),DAY(B8)-1))</f>
        <v>43008</v>
      </c>
    </row>
    <row r="10" spans="1:2" x14ac:dyDescent="0.25">
      <c r="A10" s="12" t="s">
        <v>21</v>
      </c>
      <c r="B10" s="71" t="s">
        <v>301</v>
      </c>
    </row>
    <row r="11" spans="1:2" x14ac:dyDescent="0.25">
      <c r="A11" s="12" t="s">
        <v>241</v>
      </c>
      <c r="B11" s="86" t="s">
        <v>300</v>
      </c>
    </row>
    <row r="12" spans="1:2" x14ac:dyDescent="0.25">
      <c r="A12" s="12" t="s">
        <v>214</v>
      </c>
      <c r="B12" s="69"/>
    </row>
    <row r="13" spans="1:2" x14ac:dyDescent="0.25">
      <c r="A13" s="64" t="s">
        <v>242</v>
      </c>
      <c r="B13" s="69" t="s">
        <v>12</v>
      </c>
    </row>
    <row r="14" spans="1:2" x14ac:dyDescent="0.25">
      <c r="A14" s="34"/>
      <c r="B14" s="19"/>
    </row>
    <row r="15" spans="1:2" x14ac:dyDescent="0.25">
      <c r="A15" s="33" t="s">
        <v>3</v>
      </c>
      <c r="B15" s="16"/>
    </row>
    <row r="16" spans="1:2" x14ac:dyDescent="0.25">
      <c r="A16" s="15" t="s">
        <v>243</v>
      </c>
      <c r="B16" s="69" t="s">
        <v>302</v>
      </c>
    </row>
    <row r="17" spans="1:2" x14ac:dyDescent="0.25">
      <c r="A17" s="15" t="s">
        <v>244</v>
      </c>
      <c r="B17" s="69" t="s">
        <v>303</v>
      </c>
    </row>
    <row r="18" spans="1:2" x14ac:dyDescent="0.25">
      <c r="A18" s="15" t="s">
        <v>245</v>
      </c>
      <c r="B18" s="72" t="s">
        <v>304</v>
      </c>
    </row>
    <row r="19" spans="1:2" x14ac:dyDescent="0.25">
      <c r="A19" s="15" t="s">
        <v>4</v>
      </c>
      <c r="B19" s="69"/>
    </row>
    <row r="20" spans="1:2" x14ac:dyDescent="0.25">
      <c r="A20" s="15" t="s">
        <v>246</v>
      </c>
      <c r="B20" s="69" t="s">
        <v>305</v>
      </c>
    </row>
    <row r="21" spans="1:2" x14ac:dyDescent="0.25">
      <c r="A21" s="15" t="s">
        <v>5</v>
      </c>
      <c r="B21" s="69"/>
    </row>
    <row r="22" spans="1:2" x14ac:dyDescent="0.25">
      <c r="A22" s="15" t="s">
        <v>247</v>
      </c>
      <c r="B22" s="69" t="s">
        <v>306</v>
      </c>
    </row>
    <row r="23" spans="1:2" x14ac:dyDescent="0.25">
      <c r="A23" s="15" t="s">
        <v>248</v>
      </c>
      <c r="B23" s="73">
        <v>78602</v>
      </c>
    </row>
    <row r="24" spans="1:2" x14ac:dyDescent="0.25">
      <c r="A24" s="15" t="s">
        <v>249</v>
      </c>
      <c r="B24" s="69" t="s">
        <v>306</v>
      </c>
    </row>
    <row r="25" spans="1:2" x14ac:dyDescent="0.25">
      <c r="A25" s="15" t="s">
        <v>280</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row>
    <row r="31" spans="1:2" x14ac:dyDescent="0.25">
      <c r="A31" s="17" t="s">
        <v>90</v>
      </c>
      <c r="B31" s="18"/>
    </row>
  </sheetData>
  <sheetProtection algorithmName="SHA-512" hashValue="HezL/KfWDTlhJmuFZN6eec5Kl6HwIHuHUZj4rCDrteBRV3fRdRxY+V7sUVHUOZZEvGuxzHYAYxI3RiFHIVa76Q==" saltValue="pkT/OU4QoNStE2/uPpbC+g==" spinCount="100000" sheet="1" objects="1" scenarios="1"/>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conditionalFormatting sqref="B26:B30">
    <cfRule type="expression" dxfId="4" priority="5">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Hide!$A$1:$A$3</xm:f>
          </x14:formula1>
          <xm:sqref>B25 B13</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S111"/>
  <sheetViews>
    <sheetView tabSelected="1" zoomScale="55" zoomScaleNormal="55" workbookViewId="0">
      <selection activeCell="H25" sqref="H25"/>
    </sheetView>
  </sheetViews>
  <sheetFormatPr defaultColWidth="0" defaultRowHeight="15.75" zeroHeight="1" x14ac:dyDescent="0.25"/>
  <cols>
    <col min="1" max="1" width="74.710937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21.7109375" style="1" bestFit="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Bastrop County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2017</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276</v>
      </c>
      <c r="B6" s="19"/>
    </row>
    <row r="7" spans="1:19" s="18" customFormat="1" x14ac:dyDescent="0.25">
      <c r="A7" s="18" t="s">
        <v>294</v>
      </c>
      <c r="B7" s="19"/>
    </row>
    <row r="8" spans="1:19" s="30" customFormat="1" x14ac:dyDescent="0.25">
      <c r="A8" s="27" t="s">
        <v>270</v>
      </c>
      <c r="B8" s="29"/>
      <c r="C8" s="29"/>
      <c r="D8" s="29"/>
      <c r="E8" s="29"/>
      <c r="F8" s="29"/>
      <c r="G8" s="29"/>
      <c r="H8" s="29"/>
      <c r="I8" s="29"/>
      <c r="J8" s="29"/>
      <c r="K8" s="29"/>
      <c r="L8" s="29"/>
      <c r="M8" s="29"/>
      <c r="N8" s="29"/>
      <c r="O8" s="29"/>
      <c r="P8" s="29"/>
      <c r="Q8" s="29"/>
      <c r="R8" s="29"/>
      <c r="S8" s="29"/>
    </row>
    <row r="9" spans="1:19" s="42" customFormat="1" ht="78.75" x14ac:dyDescent="0.25">
      <c r="A9" s="39" t="s">
        <v>253</v>
      </c>
      <c r="B9" s="40" t="s">
        <v>24</v>
      </c>
      <c r="C9" s="39" t="s">
        <v>254</v>
      </c>
      <c r="D9" s="39" t="s">
        <v>255</v>
      </c>
      <c r="E9" s="40" t="s">
        <v>256</v>
      </c>
      <c r="F9" s="40" t="s">
        <v>257</v>
      </c>
      <c r="G9" s="40" t="s">
        <v>258</v>
      </c>
      <c r="H9" s="40" t="s">
        <v>259</v>
      </c>
      <c r="I9" s="40" t="s">
        <v>260</v>
      </c>
      <c r="J9" s="40" t="s">
        <v>261</v>
      </c>
      <c r="K9" s="40" t="s">
        <v>262</v>
      </c>
      <c r="L9" s="40" t="s">
        <v>263</v>
      </c>
      <c r="M9" s="39" t="s">
        <v>36</v>
      </c>
      <c r="N9" s="39" t="s">
        <v>37</v>
      </c>
      <c r="O9" s="39" t="s">
        <v>38</v>
      </c>
      <c r="P9" s="39" t="s">
        <v>78</v>
      </c>
      <c r="Q9" s="40" t="s">
        <v>79</v>
      </c>
      <c r="R9" s="41" t="s">
        <v>33</v>
      </c>
      <c r="S9" s="41" t="s">
        <v>34</v>
      </c>
    </row>
    <row r="10" spans="1:19" s="2" customFormat="1" x14ac:dyDescent="0.25">
      <c r="A10" s="74" t="s">
        <v>307</v>
      </c>
      <c r="B10" s="75"/>
      <c r="C10" s="76">
        <v>3830000</v>
      </c>
      <c r="D10" s="76">
        <v>910000</v>
      </c>
      <c r="E10" s="77">
        <v>965000</v>
      </c>
      <c r="F10" s="78">
        <v>43617</v>
      </c>
      <c r="G10" s="75" t="s">
        <v>12</v>
      </c>
      <c r="H10" s="77">
        <v>3912300.01</v>
      </c>
      <c r="I10" s="77">
        <v>3912300.01</v>
      </c>
      <c r="J10" s="77">
        <f>H10-I10</f>
        <v>0</v>
      </c>
      <c r="K10" s="75" t="s">
        <v>313</v>
      </c>
      <c r="L10" s="75" t="s">
        <v>12</v>
      </c>
      <c r="M10" s="74" t="s">
        <v>43</v>
      </c>
      <c r="N10" s="74" t="s">
        <v>44</v>
      </c>
      <c r="O10" s="75" t="s">
        <v>77</v>
      </c>
      <c r="P10" s="75" t="s">
        <v>77</v>
      </c>
      <c r="Q10" s="75"/>
      <c r="R10" s="74"/>
      <c r="S10" s="74"/>
    </row>
    <row r="11" spans="1:19" s="3" customFormat="1" x14ac:dyDescent="0.25">
      <c r="A11" s="74" t="s">
        <v>308</v>
      </c>
      <c r="B11" s="74"/>
      <c r="C11" s="76">
        <v>10810000</v>
      </c>
      <c r="D11" s="76">
        <v>7885000</v>
      </c>
      <c r="E11" s="77">
        <v>10254737.5</v>
      </c>
      <c r="F11" s="78">
        <v>47696</v>
      </c>
      <c r="G11" s="75" t="s">
        <v>12</v>
      </c>
      <c r="H11" s="77">
        <v>11025953.49</v>
      </c>
      <c r="I11" s="77">
        <v>11025953.49</v>
      </c>
      <c r="J11" s="77">
        <f t="shared" ref="J11:J61" si="0">H11-I11</f>
        <v>0</v>
      </c>
      <c r="K11" s="75" t="s">
        <v>314</v>
      </c>
      <c r="L11" s="75" t="s">
        <v>12</v>
      </c>
      <c r="M11" s="74" t="s">
        <v>43</v>
      </c>
      <c r="N11" s="74" t="s">
        <v>44</v>
      </c>
      <c r="O11" s="75" t="s">
        <v>77</v>
      </c>
      <c r="P11" s="75" t="s">
        <v>77</v>
      </c>
      <c r="Q11" s="75"/>
      <c r="R11" s="74"/>
      <c r="S11" s="74"/>
    </row>
    <row r="12" spans="1:19" s="3" customFormat="1" x14ac:dyDescent="0.25">
      <c r="A12" s="74" t="s">
        <v>309</v>
      </c>
      <c r="B12" s="74"/>
      <c r="C12" s="76">
        <v>6425000</v>
      </c>
      <c r="D12" s="76">
        <v>3765000</v>
      </c>
      <c r="E12" s="77">
        <v>4150875</v>
      </c>
      <c r="F12" s="78">
        <v>45078</v>
      </c>
      <c r="G12" s="75" t="s">
        <v>12</v>
      </c>
      <c r="H12" s="77">
        <v>6949761.9000000004</v>
      </c>
      <c r="I12" s="77">
        <v>6949761.9000000004</v>
      </c>
      <c r="J12" s="77">
        <f t="shared" si="0"/>
        <v>0</v>
      </c>
      <c r="K12" s="75" t="s">
        <v>313</v>
      </c>
      <c r="L12" s="75" t="s">
        <v>12</v>
      </c>
      <c r="M12" s="74" t="s">
        <v>43</v>
      </c>
      <c r="N12" s="74" t="s">
        <v>44</v>
      </c>
      <c r="O12" s="75" t="s">
        <v>77</v>
      </c>
      <c r="P12" s="75" t="s">
        <v>77</v>
      </c>
      <c r="Q12" s="75"/>
      <c r="R12" s="74"/>
      <c r="S12" s="74"/>
    </row>
    <row r="13" spans="1:19" s="3" customFormat="1" x14ac:dyDescent="0.25">
      <c r="A13" s="74" t="s">
        <v>310</v>
      </c>
      <c r="B13" s="74"/>
      <c r="C13" s="76">
        <v>9120000</v>
      </c>
      <c r="D13" s="76">
        <v>7795000</v>
      </c>
      <c r="E13" s="77">
        <v>8723875</v>
      </c>
      <c r="F13" s="78">
        <v>45809</v>
      </c>
      <c r="G13" s="75" t="s">
        <v>12</v>
      </c>
      <c r="H13" s="77">
        <v>9850370.1600000001</v>
      </c>
      <c r="I13" s="77">
        <v>9850370.1600000001</v>
      </c>
      <c r="J13" s="77">
        <f>H13-I13</f>
        <v>0</v>
      </c>
      <c r="K13" s="75" t="s">
        <v>313</v>
      </c>
      <c r="L13" s="75" t="s">
        <v>12</v>
      </c>
      <c r="M13" s="74" t="s">
        <v>43</v>
      </c>
      <c r="N13" s="74" t="s">
        <v>44</v>
      </c>
      <c r="O13" s="75" t="s">
        <v>77</v>
      </c>
      <c r="P13" s="75" t="s">
        <v>77</v>
      </c>
      <c r="Q13" s="75"/>
      <c r="R13" s="74"/>
      <c r="S13" s="74"/>
    </row>
    <row r="14" spans="1:19" s="3" customFormat="1" x14ac:dyDescent="0.25">
      <c r="A14" s="87" t="s">
        <v>311</v>
      </c>
      <c r="B14" s="74"/>
      <c r="C14" s="76">
        <v>9335000</v>
      </c>
      <c r="D14" s="76">
        <v>8735000</v>
      </c>
      <c r="E14" s="77">
        <v>11814912.5</v>
      </c>
      <c r="F14" s="78">
        <v>49157</v>
      </c>
      <c r="G14" s="75" t="s">
        <v>12</v>
      </c>
      <c r="H14" s="77">
        <v>9783427.8100000005</v>
      </c>
      <c r="I14" s="77">
        <v>8695802.8100000005</v>
      </c>
      <c r="J14" s="77">
        <f>H14-I14</f>
        <v>1087625</v>
      </c>
      <c r="K14" s="75" t="s">
        <v>314</v>
      </c>
      <c r="L14" s="75" t="s">
        <v>12</v>
      </c>
      <c r="M14" s="74" t="s">
        <v>43</v>
      </c>
      <c r="N14" s="74" t="s">
        <v>44</v>
      </c>
      <c r="O14" s="75" t="s">
        <v>77</v>
      </c>
      <c r="P14" s="75" t="s">
        <v>77</v>
      </c>
      <c r="Q14" s="75"/>
      <c r="R14" s="74"/>
      <c r="S14" s="74"/>
    </row>
    <row r="15" spans="1:19" s="3" customFormat="1" x14ac:dyDescent="0.25">
      <c r="A15" s="74" t="s">
        <v>312</v>
      </c>
      <c r="B15" s="74"/>
      <c r="C15" s="76">
        <v>4715000</v>
      </c>
      <c r="D15" s="76">
        <v>3375000</v>
      </c>
      <c r="E15" s="77">
        <v>3983850</v>
      </c>
      <c r="F15" s="78">
        <v>46218</v>
      </c>
      <c r="G15" s="75" t="s">
        <v>12</v>
      </c>
      <c r="H15" s="77">
        <v>5050126.2699999996</v>
      </c>
      <c r="I15" s="77">
        <v>5050126.2699999996</v>
      </c>
      <c r="J15" s="77">
        <f t="shared" si="0"/>
        <v>0</v>
      </c>
      <c r="K15" s="75" t="s">
        <v>313</v>
      </c>
      <c r="L15" s="75" t="s">
        <v>12</v>
      </c>
      <c r="M15" s="74" t="s">
        <v>43</v>
      </c>
      <c r="N15" s="74" t="s">
        <v>44</v>
      </c>
      <c r="O15" s="75" t="s">
        <v>77</v>
      </c>
      <c r="P15" s="75" t="s">
        <v>77</v>
      </c>
      <c r="Q15" s="75"/>
      <c r="R15" s="74"/>
      <c r="S15" s="74"/>
    </row>
    <row r="16" spans="1:19" s="3" customFormat="1" x14ac:dyDescent="0.25">
      <c r="A16" s="87" t="s">
        <v>315</v>
      </c>
      <c r="B16" s="74"/>
      <c r="C16" s="76">
        <v>9290000</v>
      </c>
      <c r="D16" s="76">
        <v>9290000</v>
      </c>
      <c r="E16" s="77">
        <v>12506225</v>
      </c>
      <c r="F16" s="78">
        <v>49888</v>
      </c>
      <c r="G16" s="75" t="s">
        <v>12</v>
      </c>
      <c r="H16" s="77">
        <v>9675821.0500000007</v>
      </c>
      <c r="I16" s="77">
        <v>0</v>
      </c>
      <c r="J16" s="77">
        <f t="shared" si="0"/>
        <v>9675821.0500000007</v>
      </c>
      <c r="K16" s="75" t="s">
        <v>314</v>
      </c>
      <c r="L16" s="75" t="s">
        <v>12</v>
      </c>
      <c r="M16" s="74" t="s">
        <v>43</v>
      </c>
      <c r="N16" s="74" t="s">
        <v>44</v>
      </c>
      <c r="O16" s="75" t="s">
        <v>77</v>
      </c>
      <c r="P16" s="75" t="s">
        <v>77</v>
      </c>
      <c r="Q16" s="75"/>
      <c r="R16" s="74"/>
      <c r="S16" s="74"/>
    </row>
    <row r="17" spans="1:19" s="3" customFormat="1" x14ac:dyDescent="0.25">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x14ac:dyDescent="0.25">
      <c r="A18" s="74"/>
      <c r="B18" s="74"/>
      <c r="C18" s="76">
        <v>0</v>
      </c>
      <c r="D18" s="76">
        <v>0</v>
      </c>
      <c r="E18" s="77">
        <v>0</v>
      </c>
      <c r="F18" s="78"/>
      <c r="G18" s="75"/>
      <c r="H18" s="77">
        <v>0</v>
      </c>
      <c r="I18" s="77">
        <v>0</v>
      </c>
      <c r="J18" s="77">
        <f t="shared" si="0"/>
        <v>0</v>
      </c>
      <c r="K18" s="75"/>
      <c r="L18" s="75"/>
      <c r="M18" s="74"/>
      <c r="N18" s="74"/>
      <c r="O18" s="75"/>
      <c r="P18" s="75"/>
      <c r="Q18" s="75"/>
      <c r="R18" s="74"/>
      <c r="S18" s="74"/>
    </row>
    <row r="19" spans="1:19" s="3" customFormat="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x14ac:dyDescent="0.25">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S25"/>
  <sheetViews>
    <sheetView zoomScale="85" zoomScaleNormal="85" workbookViewId="0">
      <selection activeCell="B21" sqref="B21"/>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Bastrop County</v>
      </c>
      <c r="C3" s="1"/>
      <c r="D3" s="1"/>
      <c r="E3" s="1"/>
      <c r="F3" s="1"/>
      <c r="H3" s="1"/>
      <c r="I3" s="1"/>
      <c r="J3" s="1"/>
      <c r="K3" s="1"/>
    </row>
    <row r="4" spans="1:11" x14ac:dyDescent="0.25">
      <c r="A4" s="12" t="s">
        <v>2</v>
      </c>
      <c r="B4" s="68">
        <f>IF(OR('1 - Contact Information'!B7="",'1 - Contact Information'!B7="(select)"),"",'1 - Contact Information'!B7)</f>
        <v>2017</v>
      </c>
      <c r="C4" s="1"/>
      <c r="D4" s="1"/>
      <c r="E4" s="1"/>
      <c r="F4" s="1"/>
      <c r="H4" s="1"/>
      <c r="I4" s="1"/>
      <c r="J4" s="1"/>
      <c r="K4" s="1"/>
    </row>
    <row r="5" spans="1:11" x14ac:dyDescent="0.25">
      <c r="A5" s="18"/>
      <c r="B5" s="53"/>
      <c r="C5" s="1"/>
      <c r="D5" s="1"/>
      <c r="E5" s="1"/>
      <c r="F5" s="1"/>
      <c r="H5" s="1"/>
      <c r="I5" s="1"/>
      <c r="J5" s="1"/>
      <c r="K5" s="1"/>
    </row>
    <row r="6" spans="1:11" x14ac:dyDescent="0.25">
      <c r="A6" s="18" t="s">
        <v>278</v>
      </c>
      <c r="B6" s="53"/>
      <c r="C6" s="1"/>
      <c r="D6" s="1"/>
      <c r="E6" s="1"/>
      <c r="F6" s="1"/>
      <c r="H6" s="1"/>
      <c r="I6" s="1"/>
      <c r="J6" s="1"/>
      <c r="K6" s="1"/>
    </row>
    <row r="7" spans="1:11" x14ac:dyDescent="0.25">
      <c r="A7" s="18" t="s">
        <v>295</v>
      </c>
      <c r="B7" s="53"/>
      <c r="C7" s="1"/>
      <c r="D7" s="1"/>
      <c r="E7" s="1"/>
      <c r="F7" s="1"/>
      <c r="H7" s="1"/>
      <c r="I7" s="1"/>
      <c r="J7" s="1"/>
      <c r="K7" s="1"/>
    </row>
    <row r="8" spans="1:11" x14ac:dyDescent="0.25">
      <c r="A8" s="18" t="s">
        <v>298</v>
      </c>
      <c r="B8" s="18"/>
    </row>
    <row r="9" spans="1:11" x14ac:dyDescent="0.25">
      <c r="A9" s="27" t="s">
        <v>225</v>
      </c>
      <c r="B9" s="28"/>
    </row>
    <row r="10" spans="1:11" x14ac:dyDescent="0.25">
      <c r="A10" s="51" t="s">
        <v>80</v>
      </c>
      <c r="B10" s="79">
        <f>SUM('2 - Individual Debt Obligations'!D10:D16)</f>
        <v>41755000</v>
      </c>
    </row>
    <row r="11" spans="1:11" x14ac:dyDescent="0.25">
      <c r="A11" s="52" t="s">
        <v>81</v>
      </c>
      <c r="B11" s="80">
        <f>B10</f>
        <v>41755000</v>
      </c>
    </row>
    <row r="12" spans="1:11" ht="31.5" x14ac:dyDescent="0.25">
      <c r="A12" s="52" t="s">
        <v>82</v>
      </c>
      <c r="B12" s="80">
        <f>SUM('2 - Individual Debt Obligations'!E10:E16)</f>
        <v>52399475</v>
      </c>
    </row>
    <row r="13" spans="1:11" x14ac:dyDescent="0.25">
      <c r="A13" s="18"/>
      <c r="B13" s="18"/>
    </row>
    <row r="14" spans="1:11" ht="31.5" x14ac:dyDescent="0.25">
      <c r="A14" s="25" t="s">
        <v>224</v>
      </c>
      <c r="B14" s="26"/>
    </row>
    <row r="15" spans="1:11" x14ac:dyDescent="0.25">
      <c r="A15" s="51" t="s">
        <v>83</v>
      </c>
      <c r="B15" s="79">
        <f>B11</f>
        <v>41755000</v>
      </c>
    </row>
    <row r="16" spans="1:11" ht="31.5" x14ac:dyDescent="0.25">
      <c r="A16" s="52" t="s">
        <v>84</v>
      </c>
      <c r="B16" s="80">
        <f>B11</f>
        <v>41755000</v>
      </c>
    </row>
    <row r="17" spans="1:2" ht="31.5" x14ac:dyDescent="0.25">
      <c r="A17" s="52" t="s">
        <v>85</v>
      </c>
      <c r="B17" s="80">
        <f>B12</f>
        <v>52399475</v>
      </c>
    </row>
    <row r="18" spans="1:2" x14ac:dyDescent="0.25">
      <c r="A18" s="18"/>
      <c r="B18" s="18"/>
    </row>
    <row r="19" spans="1:2" ht="31.5" x14ac:dyDescent="0.25">
      <c r="A19" s="25" t="s">
        <v>223</v>
      </c>
      <c r="B19" s="28"/>
    </row>
    <row r="20" spans="1:2" x14ac:dyDescent="0.25">
      <c r="A20" s="51" t="s">
        <v>291</v>
      </c>
      <c r="B20" s="81">
        <v>82733</v>
      </c>
    </row>
    <row r="21" spans="1:2" x14ac:dyDescent="0.25">
      <c r="A21" s="51" t="s">
        <v>292</v>
      </c>
      <c r="B21" s="89" t="s">
        <v>316</v>
      </c>
    </row>
    <row r="22" spans="1:2" ht="31.5" customHeight="1" x14ac:dyDescent="0.25">
      <c r="A22" s="51" t="s">
        <v>86</v>
      </c>
      <c r="B22" s="88">
        <f>B15/B20</f>
        <v>504.69582875031728</v>
      </c>
    </row>
    <row r="23" spans="1:2" ht="31.5" x14ac:dyDescent="0.25">
      <c r="A23" s="52" t="s">
        <v>87</v>
      </c>
      <c r="B23" s="88">
        <f>B16/B20</f>
        <v>504.69582875031728</v>
      </c>
    </row>
    <row r="24" spans="1:2" ht="47.25" customHeight="1" x14ac:dyDescent="0.25">
      <c r="A24" s="52" t="s">
        <v>88</v>
      </c>
      <c r="B24" s="88">
        <f>B17/B20</f>
        <v>633.35639950201255</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5" t="s">
        <v>297</v>
      </c>
      <c r="B31" s="85"/>
      <c r="C31" s="8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281</v>
      </c>
      <c r="B2" s="20"/>
    </row>
    <row r="3" spans="1:2" x14ac:dyDescent="0.25">
      <c r="A3" s="7" t="s">
        <v>252</v>
      </c>
      <c r="B3" s="7"/>
    </row>
    <row r="4" spans="1:2" x14ac:dyDescent="0.25">
      <c r="A4" s="9">
        <v>1</v>
      </c>
      <c r="B4" s="82"/>
    </row>
    <row r="5" spans="1:2" x14ac:dyDescent="0.25">
      <c r="A5" s="9">
        <v>2</v>
      </c>
      <c r="B5" s="82"/>
    </row>
    <row r="6" spans="1:2" x14ac:dyDescent="0.25">
      <c r="A6" s="9">
        <v>3</v>
      </c>
      <c r="B6" s="82"/>
    </row>
    <row r="7" spans="1:2" x14ac:dyDescent="0.25">
      <c r="A7" s="9">
        <v>4</v>
      </c>
      <c r="B7" s="82"/>
    </row>
    <row r="8" spans="1:2" x14ac:dyDescent="0.25">
      <c r="A8" s="9">
        <v>5</v>
      </c>
      <c r="B8" s="82"/>
    </row>
    <row r="9" spans="1:2" x14ac:dyDescent="0.25">
      <c r="A9" s="9">
        <v>6</v>
      </c>
      <c r="B9" s="82"/>
    </row>
    <row r="10" spans="1:2" x14ac:dyDescent="0.25">
      <c r="A10" s="9">
        <v>7</v>
      </c>
      <c r="B10" s="82"/>
    </row>
    <row r="11" spans="1:2" x14ac:dyDescent="0.25">
      <c r="A11" s="9">
        <v>8</v>
      </c>
      <c r="B11" s="82"/>
    </row>
    <row r="12" spans="1:2" x14ac:dyDescent="0.25">
      <c r="A12" s="9">
        <v>9</v>
      </c>
      <c r="B12" s="82"/>
    </row>
    <row r="13" spans="1:2" x14ac:dyDescent="0.25">
      <c r="A13" s="9">
        <v>10</v>
      </c>
      <c r="B13" s="82"/>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277</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3"/>
    </row>
    <row r="7" spans="1:5" ht="31.5" x14ac:dyDescent="0.25">
      <c r="A7" s="36">
        <v>2</v>
      </c>
      <c r="B7" s="13" t="s">
        <v>99</v>
      </c>
      <c r="C7" s="13" t="s">
        <v>100</v>
      </c>
      <c r="D7" s="14" t="s">
        <v>98</v>
      </c>
      <c r="E7" s="83"/>
    </row>
    <row r="8" spans="1:5" x14ac:dyDescent="0.25">
      <c r="A8" s="36">
        <v>3</v>
      </c>
      <c r="B8" s="13" t="s">
        <v>101</v>
      </c>
      <c r="C8" s="13" t="s">
        <v>102</v>
      </c>
      <c r="D8" s="14" t="s">
        <v>98</v>
      </c>
      <c r="E8" s="83"/>
    </row>
    <row r="9" spans="1:5" ht="47.25" x14ac:dyDescent="0.25">
      <c r="A9" s="36">
        <v>4</v>
      </c>
      <c r="B9" s="13" t="s">
        <v>103</v>
      </c>
      <c r="C9" s="13" t="s">
        <v>104</v>
      </c>
      <c r="D9" s="14" t="s">
        <v>98</v>
      </c>
      <c r="E9" s="83"/>
    </row>
    <row r="10" spans="1:5" ht="31.5" x14ac:dyDescent="0.25">
      <c r="A10" s="36">
        <v>5</v>
      </c>
      <c r="B10" s="13" t="s">
        <v>105</v>
      </c>
      <c r="C10" s="13" t="s">
        <v>106</v>
      </c>
      <c r="D10" s="14" t="s">
        <v>98</v>
      </c>
      <c r="E10" s="83"/>
    </row>
    <row r="11" spans="1:5" x14ac:dyDescent="0.25">
      <c r="A11" s="36">
        <v>6</v>
      </c>
      <c r="B11" s="13" t="s">
        <v>107</v>
      </c>
      <c r="C11" s="13" t="s">
        <v>108</v>
      </c>
      <c r="D11" s="14" t="s">
        <v>98</v>
      </c>
      <c r="E11" s="83"/>
    </row>
    <row r="12" spans="1:5" ht="63" x14ac:dyDescent="0.25">
      <c r="A12" s="36">
        <v>7</v>
      </c>
      <c r="B12" s="13" t="s">
        <v>109</v>
      </c>
      <c r="C12" s="13" t="s">
        <v>110</v>
      </c>
      <c r="D12" s="14" t="s">
        <v>98</v>
      </c>
      <c r="E12" s="83"/>
    </row>
    <row r="13" spans="1:5" ht="31.5" x14ac:dyDescent="0.25">
      <c r="A13" s="36">
        <v>8</v>
      </c>
      <c r="B13" s="13" t="s">
        <v>111</v>
      </c>
      <c r="C13" s="13" t="s">
        <v>112</v>
      </c>
      <c r="D13" s="14" t="s">
        <v>98</v>
      </c>
      <c r="E13" s="83"/>
    </row>
    <row r="14" spans="1:5" x14ac:dyDescent="0.25">
      <c r="A14" s="36">
        <v>9</v>
      </c>
      <c r="B14" s="13" t="s">
        <v>113</v>
      </c>
      <c r="C14" s="13" t="s">
        <v>114</v>
      </c>
      <c r="D14" s="14" t="s">
        <v>98</v>
      </c>
      <c r="E14" s="83"/>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4"/>
    </row>
    <row r="19" spans="1:5" ht="31.5" x14ac:dyDescent="0.25">
      <c r="A19" s="36">
        <v>11</v>
      </c>
      <c r="B19" s="13" t="s">
        <v>119</v>
      </c>
      <c r="C19" s="13" t="s">
        <v>120</v>
      </c>
      <c r="D19" s="14" t="s">
        <v>118</v>
      </c>
      <c r="E19" s="84"/>
    </row>
    <row r="20" spans="1:5" x14ac:dyDescent="0.25">
      <c r="A20" s="36">
        <v>12</v>
      </c>
      <c r="B20" s="13" t="s">
        <v>121</v>
      </c>
      <c r="C20" s="13" t="s">
        <v>122</v>
      </c>
      <c r="D20" s="14" t="s">
        <v>118</v>
      </c>
      <c r="E20" s="84"/>
    </row>
    <row r="21" spans="1:5" ht="31.5" x14ac:dyDescent="0.25">
      <c r="A21" s="36">
        <v>13</v>
      </c>
      <c r="B21" s="13" t="s">
        <v>123</v>
      </c>
      <c r="C21" s="13" t="s">
        <v>124</v>
      </c>
      <c r="D21" s="14" t="s">
        <v>118</v>
      </c>
      <c r="E21" s="84"/>
    </row>
    <row r="22" spans="1:5" ht="63" x14ac:dyDescent="0.25">
      <c r="A22" s="36">
        <v>14</v>
      </c>
      <c r="B22" s="13" t="s">
        <v>125</v>
      </c>
      <c r="C22" s="13" t="s">
        <v>126</v>
      </c>
      <c r="D22" s="14" t="s">
        <v>118</v>
      </c>
      <c r="E22" s="84"/>
    </row>
    <row r="23" spans="1:5" ht="31.5" x14ac:dyDescent="0.25">
      <c r="A23" s="36">
        <v>15</v>
      </c>
      <c r="B23" s="13" t="s">
        <v>127</v>
      </c>
      <c r="C23" s="13" t="s">
        <v>128</v>
      </c>
      <c r="D23" s="14" t="s">
        <v>118</v>
      </c>
      <c r="E23" s="84"/>
    </row>
    <row r="24" spans="1:5" x14ac:dyDescent="0.25">
      <c r="A24" s="36">
        <v>16</v>
      </c>
      <c r="B24" s="13" t="s">
        <v>129</v>
      </c>
      <c r="C24" s="13" t="s">
        <v>130</v>
      </c>
      <c r="D24" s="14" t="s">
        <v>118</v>
      </c>
      <c r="E24" s="84"/>
    </row>
    <row r="25" spans="1:5" ht="31.5" x14ac:dyDescent="0.25">
      <c r="A25" s="36">
        <v>17</v>
      </c>
      <c r="B25" s="13" t="s">
        <v>131</v>
      </c>
      <c r="C25" s="13" t="s">
        <v>124</v>
      </c>
      <c r="D25" s="14" t="s">
        <v>118</v>
      </c>
      <c r="E25" s="84"/>
    </row>
    <row r="26" spans="1:5" ht="78.75" x14ac:dyDescent="0.25">
      <c r="A26" s="36">
        <v>18</v>
      </c>
      <c r="B26" s="13" t="s">
        <v>132</v>
      </c>
      <c r="C26" s="13" t="s">
        <v>133</v>
      </c>
      <c r="D26" s="14" t="s">
        <v>118</v>
      </c>
      <c r="E26" s="84"/>
    </row>
    <row r="27" spans="1:5" ht="31.5" x14ac:dyDescent="0.25">
      <c r="A27" s="36">
        <v>19</v>
      </c>
      <c r="B27" s="13" t="s">
        <v>134</v>
      </c>
      <c r="C27" s="13" t="s">
        <v>135</v>
      </c>
      <c r="D27" s="14" t="s">
        <v>118</v>
      </c>
      <c r="E27" s="84"/>
    </row>
    <row r="28" spans="1:5" x14ac:dyDescent="0.25">
      <c r="A28" s="36">
        <v>20</v>
      </c>
      <c r="B28" s="13" t="s">
        <v>136</v>
      </c>
      <c r="C28" s="13" t="s">
        <v>137</v>
      </c>
      <c r="D28" s="14" t="s">
        <v>118</v>
      </c>
      <c r="E28" s="84"/>
    </row>
    <row r="29" spans="1:5" ht="31.5" x14ac:dyDescent="0.25">
      <c r="A29" s="36">
        <v>21</v>
      </c>
      <c r="B29" s="13" t="s">
        <v>138</v>
      </c>
      <c r="C29" s="13" t="s">
        <v>124</v>
      </c>
      <c r="D29" s="14" t="s">
        <v>118</v>
      </c>
      <c r="E29" s="84"/>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38"/>
  <sheetViews>
    <sheetView topLeftCell="A16" zoomScale="85" zoomScaleNormal="85" workbookViewId="0">
      <selection activeCell="A16" sqref="A16:E1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293</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250</v>
      </c>
      <c r="E7" s="48" t="s">
        <v>147</v>
      </c>
    </row>
    <row r="8" spans="1:5" ht="47.25" x14ac:dyDescent="0.25">
      <c r="A8" s="36">
        <v>3</v>
      </c>
      <c r="B8" s="37" t="s">
        <v>217</v>
      </c>
      <c r="C8" s="13" t="s">
        <v>213</v>
      </c>
      <c r="D8" s="38" t="s">
        <v>251</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265</v>
      </c>
      <c r="D12" s="13" t="s">
        <v>264</v>
      </c>
      <c r="E12" s="48" t="s">
        <v>172</v>
      </c>
    </row>
    <row r="13" spans="1:5" ht="31.5" x14ac:dyDescent="0.25">
      <c r="A13" s="36" t="s">
        <v>171</v>
      </c>
      <c r="B13" s="13" t="s">
        <v>174</v>
      </c>
      <c r="C13" s="13" t="s">
        <v>266</v>
      </c>
      <c r="D13" s="13" t="s">
        <v>175</v>
      </c>
      <c r="E13" s="48" t="s">
        <v>272</v>
      </c>
    </row>
    <row r="14" spans="1:5" x14ac:dyDescent="0.25">
      <c r="A14" s="36" t="s">
        <v>173</v>
      </c>
      <c r="B14" s="13" t="s">
        <v>25</v>
      </c>
      <c r="C14" s="13" t="s">
        <v>177</v>
      </c>
      <c r="D14" s="13" t="s">
        <v>178</v>
      </c>
      <c r="E14" s="48" t="s">
        <v>179</v>
      </c>
    </row>
    <row r="15" spans="1:5" ht="31.5" x14ac:dyDescent="0.25">
      <c r="A15" s="36" t="s">
        <v>176</v>
      </c>
      <c r="B15" s="13" t="s">
        <v>26</v>
      </c>
      <c r="C15" s="13" t="s">
        <v>181</v>
      </c>
      <c r="D15" s="13" t="s">
        <v>182</v>
      </c>
      <c r="E15" s="48" t="s">
        <v>172</v>
      </c>
    </row>
    <row r="16" spans="1:5" ht="31.5" x14ac:dyDescent="0.25">
      <c r="A16" s="36" t="s">
        <v>180</v>
      </c>
      <c r="B16" s="13" t="s">
        <v>27</v>
      </c>
      <c r="C16" s="13" t="s">
        <v>184</v>
      </c>
      <c r="D16" s="13" t="s">
        <v>185</v>
      </c>
      <c r="E16" s="50" t="s">
        <v>273</v>
      </c>
    </row>
    <row r="17" spans="1:5" x14ac:dyDescent="0.25">
      <c r="A17" s="36" t="s">
        <v>183</v>
      </c>
      <c r="B17" s="13" t="s">
        <v>220</v>
      </c>
      <c r="C17" s="13" t="s">
        <v>187</v>
      </c>
      <c r="D17" s="13" t="s">
        <v>188</v>
      </c>
      <c r="E17" s="48" t="s">
        <v>189</v>
      </c>
    </row>
    <row r="18" spans="1:5" ht="31.5" x14ac:dyDescent="0.25">
      <c r="A18" s="36" t="s">
        <v>186</v>
      </c>
      <c r="B18" s="13" t="s">
        <v>28</v>
      </c>
      <c r="C18" s="13" t="s">
        <v>191</v>
      </c>
      <c r="D18" s="13" t="s">
        <v>267</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268</v>
      </c>
      <c r="E21" s="48" t="s">
        <v>196</v>
      </c>
    </row>
    <row r="22" spans="1:5" ht="63" x14ac:dyDescent="0.25">
      <c r="A22" s="36" t="s">
        <v>199</v>
      </c>
      <c r="B22" s="13" t="s">
        <v>32</v>
      </c>
      <c r="C22" s="13" t="s">
        <v>201</v>
      </c>
      <c r="D22" s="13" t="s">
        <v>269</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274</v>
      </c>
      <c r="E27" s="48" t="s">
        <v>271</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289</v>
      </c>
      <c r="C33" s="13" t="s">
        <v>219</v>
      </c>
      <c r="D33" s="13" t="s">
        <v>218</v>
      </c>
      <c r="E33" s="49" t="s">
        <v>192</v>
      </c>
    </row>
    <row r="34" spans="1:5" ht="63" x14ac:dyDescent="0.25">
      <c r="A34" s="36">
        <v>8</v>
      </c>
      <c r="B34" s="13" t="s">
        <v>290</v>
      </c>
      <c r="C34" s="13" t="s">
        <v>275</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Deanna Carter</cp:lastModifiedBy>
  <dcterms:created xsi:type="dcterms:W3CDTF">2017-01-13T17:49:37Z</dcterms:created>
  <dcterms:modified xsi:type="dcterms:W3CDTF">2025-06-23T18:55:54Z</dcterms:modified>
</cp:coreProperties>
</file>