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K:\B_client\Bastrop County\HB 1378\FY25\"/>
    </mc:Choice>
  </mc:AlternateContent>
  <xr:revisionPtr revIDLastSave="0" documentId="13_ncr:1_{46DC255C-8079-4AAD-A803-85CDC8B5C87E}" xr6:coauthVersionLast="47" xr6:coauthVersionMax="47" xr10:uidLastSave="{00000000-0000-0000-0000-000000000000}"/>
  <bookViews>
    <workbookView xWindow="-120" yWindow="-120" windowWidth="29040" windowHeight="15720" tabRatio="685" firstSheet="1"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4" l="1"/>
  <c r="B13" i="4"/>
  <c r="J19" i="3" l="1"/>
  <c r="I18" i="3"/>
  <c r="I17" i="3"/>
  <c r="I16" i="3"/>
  <c r="H15" i="3"/>
  <c r="I15" i="3" s="1"/>
  <c r="J14" i="3"/>
  <c r="J13" i="3"/>
  <c r="I12" i="3"/>
  <c r="J12" i="3" s="1"/>
  <c r="J11" i="3"/>
  <c r="I11" i="3"/>
  <c r="J10" i="3"/>
  <c r="J9" i="3"/>
  <c r="B21" i="4"/>
  <c r="B14" i="4"/>
  <c r="B20" i="4" s="1"/>
  <c r="B11" i="4"/>
  <c r="B9" i="4"/>
  <c r="B10" i="4" s="1"/>
  <c r="B9" i="1"/>
  <c r="B4" i="3"/>
  <c r="B19" i="4" l="1"/>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B3" i="3"/>
  <c r="C3" i="2" l="1"/>
  <c r="C4" i="2" s="1"/>
  <c r="C5" i="2" s="1"/>
  <c r="C6" i="2" s="1"/>
</calcChain>
</file>

<file path=xl/sharedStrings.xml><?xml version="1.0" encoding="utf-8"?>
<sst xmlns="http://schemas.openxmlformats.org/spreadsheetml/2006/main" count="493" uniqueCount="320">
  <si>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</si>
  <si>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</si>
  <si>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</si>
  <si>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</si>
  <si>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</si>
  <si>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</si>
  <si>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</si>
  <si>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</si>
  <si>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</si>
  <si>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</si>
  <si>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</si>
  <si>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</si>
  <si>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</si>
  <si>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</si>
  <si>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</si>
  <si>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</si>
  <si>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</si>
  <si>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</si>
  <si>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</si>
  <si>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</si>
  <si>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</si>
  <si>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</si>
  <si>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</si>
  <si>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</si>
  <si>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</si>
  <si>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</si>
  <si>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</si>
  <si>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</si>
  <si>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</si>
  <si>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</si>
  <si>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</si>
  <si>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</si>
  <si>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</si>
  <si>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</si>
  <si>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</si>
  <si>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</si>
  <si>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</si>
  <si>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</si>
  <si>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</si>
  <si>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</si>
  <si>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</si>
  <si>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</si>
  <si>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</si>
  <si>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</si>
  <si>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</si>
  <si>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</si>
  <si>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</si>
  <si>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</si>
  <si>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</si>
  <si>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</si>
  <si>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</si>
  <si>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</si>
  <si>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</si>
  <si>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</si>
  <si>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</si>
  <si>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</si>
  <si>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</si>
  <si>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</si>
  <si>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</si>
  <si>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</si>
  <si>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</si>
  <si>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</si>
  <si>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</si>
  <si>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</si>
  <si>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</si>
  <si>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</si>
  <si>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</si>
  <si>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</si>
  <si>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</si>
  <si>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</si>
  <si>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</si>
  <si>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</si>
  <si>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</si>
  <si>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</si>
  <si>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</si>
  <si>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</si>
  <si>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</si>
  <si>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</si>
  <si>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</si>
  <si>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</si>
  <si>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</si>
  <si>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</si>
  <si>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</si>
  <si>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</si>
  <si>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</si>
  <si>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</si>
  <si>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</si>
  <si>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</si>
  <si>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</si>
  <si>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</si>
  <si>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</si>
  <si>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</si>
  <si>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</si>
  <si>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</si>
  <si>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</si>
  <si>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</si>
  <si>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</si>
  <si>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</si>
  <si>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</si>
  <si>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</si>
  <si>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</si>
  <si>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</si>
  <si>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</si>
  <si>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</si>
  <si>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</si>
  <si>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</si>
  <si>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</si>
  <si>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</si>
  <si>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</si>
  <si>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</si>
  <si>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</si>
  <si>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</si>
  <si>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</si>
  <si>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</si>
  <si>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</si>
  <si>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</si>
  <si>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</si>
  <si>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</si>
  <si>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</si>
  <si>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</si>
  <si>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</si>
  <si>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</si>
  <si>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</si>
  <si>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</si>
  <si>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</si>
  <si>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</si>
  <si>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</si>
  <si>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</si>
  <si>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</si>
  <si>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</si>
  <si>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</si>
  <si>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</si>
  <si>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</si>
  <si>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</si>
  <si>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</si>
  <si>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</si>
  <si>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</si>
  <si>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</si>
  <si>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</si>
  <si>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</si>
  <si>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</si>
  <si>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</si>
  <si>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</si>
  <si>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</si>
  <si>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</si>
  <si>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</si>
  <si>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</si>
  <si>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</si>
  <si>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</si>
  <si>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</si>
  <si>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</si>
  <si>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</si>
  <si>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</si>
  <si>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</si>
  <si>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</si>
  <si>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</si>
  <si>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</si>
  <si>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</si>
  <si>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</si>
  <si>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</si>
  <si>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</si>
  <si>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</si>
  <si>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</si>
  <si>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</si>
  <si>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</si>
  <si>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</si>
  <si>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</si>
  <si>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</si>
  <si>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</si>
  <si>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</si>
  <si>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</si>
  <si>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</si>
  <si>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</si>
  <si>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</si>
  <si>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</si>
  <si>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</si>
  <si>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</si>
  <si>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</si>
  <si>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</si>
  <si>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</si>
  <si>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</si>
  <si>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</si>
  <si>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</si>
  <si>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</si>
  <si>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</si>
  <si>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</si>
  <si>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</si>
  <si>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</si>
  <si>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</si>
  <si>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</si>
  <si>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</si>
  <si>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</si>
  <si>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</si>
  <si>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</si>
  <si>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</si>
  <si>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</si>
  <si>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</si>
  <si>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</si>
  <si>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</si>
  <si>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</si>
  <si>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</si>
  <si>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</si>
  <si>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</si>
  <si>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</si>
  <si>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</si>
  <si>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</si>
  <si>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</si>
  <si>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</si>
  <si>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</si>
  <si>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</si>
  <si>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</si>
  <si>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</si>
  <si>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</si>
  <si>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</si>
  <si>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</si>
  <si>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</si>
  <si>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</si>
  <si>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</si>
  <si>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</si>
  <si>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</si>
  <si>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</si>
  <si>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</si>
  <si>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</si>
  <si>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</si>
  <si>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</si>
  <si>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</si>
  <si>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</si>
  <si>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</si>
  <si>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</si>
  <si>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</si>
  <si>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</si>
  <si>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</si>
  <si>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</si>
  <si>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</si>
  <si>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</si>
  <si>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</si>
  <si>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</si>
  <si>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</si>
  <si>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</si>
  <si>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</si>
  <si>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</si>
  <si>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</si>
  <si>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</si>
  <si>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</si>
  <si>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</si>
  <si>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</si>
  <si>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</si>
  <si>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</si>
  <si>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</si>
  <si>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</si>
  <si>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</si>
  <si>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</si>
  <si>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</si>
  <si>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</si>
  <si>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</si>
  <si>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</si>
  <si>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</si>
  <si>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</si>
  <si>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</si>
  <si>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</si>
  <si>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</si>
  <si>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</si>
  <si>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</si>
  <si>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</si>
  <si>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</si>
  <si>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</si>
  <si>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</si>
  <si>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</si>
  <si>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</si>
  <si>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</si>
  <si>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</si>
  <si>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</si>
  <si>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</si>
  <si>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</si>
  <si>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</si>
  <si>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</si>
  <si>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</si>
  <si>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</si>
  <si>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</si>
  <si>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</si>
  <si>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</si>
  <si>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</si>
  <si>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</si>
  <si>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</si>
  <si>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</si>
  <si>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</si>
  <si>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</si>
  <si>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</si>
  <si>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</si>
  <si>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</si>
  <si>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</si>
  <si>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</si>
  <si>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</si>
  <si>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</si>
  <si>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</si>
  <si>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</si>
  <si>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</si>
  <si>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</si>
  <si>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</si>
  <si>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</si>
  <si>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Bastrop County</t>
  </si>
  <si>
    <t>http://www.co.bastrop.tx.us/</t>
  </si>
  <si>
    <t>(512) 581-7100</t>
  </si>
  <si>
    <t>Jennifer Pacheco</t>
  </si>
  <si>
    <t>County Auditor</t>
  </si>
  <si>
    <t>Bastrop</t>
  </si>
  <si>
    <t>Refunding</t>
  </si>
  <si>
    <t>Combination Tax &amp; Revenue Certificates of Obligation, Series 2014</t>
  </si>
  <si>
    <t>Public Improvements</t>
  </si>
  <si>
    <t>Limited Tax Refunding Bonds, Series 2015</t>
  </si>
  <si>
    <t>Combination Tax &amp; Revenue Certificates of Obligation, Series 2017</t>
  </si>
  <si>
    <t>Combination Tax &amp; Revenue Certificates of Obligation, Series 2018</t>
  </si>
  <si>
    <t>Limited Tax Refunding Bonds, Series 2020</t>
  </si>
  <si>
    <t>Combination Tax &amp; Revenue Certificates of Obligation, Series 2021</t>
  </si>
  <si>
    <t>Combination Tax &amp; Revenue Certificates of Obligation, Series 2023</t>
  </si>
  <si>
    <t>Special Assessment Revenue Bonds, Series 2023 (Double Eagle Ranch PID Improvement Area #1 Project)</t>
  </si>
  <si>
    <t>Combination Tax &amp; Revenue Certificates of Obligation, Series 2024</t>
  </si>
  <si>
    <t>Special Assessment Revenue Bonds, Series 2024 (Double Eagle Ranch PID Improvement Area #2 Project)</t>
  </si>
  <si>
    <t>2024, Municipal Advisory Council of Texas</t>
  </si>
  <si>
    <t>804 Pecan 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</si>
</sst>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4"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93">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1" xfId="0" quotePrefix="1" applyFont="1" applyBorder="1" applyAlignment="1" applyProtection="1">
      <alignment horizontal="left" vertical="center"/>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sqref="A1:XFD1"/>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67" customFormat="1" ht="21.6" customHeight="1" x14ac:dyDescent="0.25">
      <c r="A1" s="67" t="s">
        <v>236</v>
      </c>
    </row>
    <row r="2" spans="1:2" s="61" customFormat="1" ht="21" customHeight="1" x14ac:dyDescent="0.25">
      <c r="A2" s="61" t="s">
        <v>277</v>
      </c>
    </row>
    <row r="3" spans="1:2" s="66" customFormat="1" ht="31.9" customHeight="1" x14ac:dyDescent="0.25">
      <c r="A3" s="64" t="s">
        <v>0</v>
      </c>
      <c r="B3" s="65"/>
    </row>
    <row r="4" spans="1:2" x14ac:dyDescent="0.25">
      <c r="A4" s="32" t="s">
        <v>237</v>
      </c>
      <c r="B4" s="37" t="s">
        <v>300</v>
      </c>
    </row>
    <row r="5" spans="1:2" x14ac:dyDescent="0.25">
      <c r="A5" s="32" t="s">
        <v>238</v>
      </c>
      <c r="B5" s="37" t="s">
        <v>16</v>
      </c>
    </row>
    <row r="6" spans="1:2" x14ac:dyDescent="0.25">
      <c r="A6" s="9" t="s">
        <v>22</v>
      </c>
      <c r="B6" s="38"/>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39" t="s">
        <v>301</v>
      </c>
    </row>
    <row r="11" spans="1:2" x14ac:dyDescent="0.25">
      <c r="A11" s="9" t="s">
        <v>240</v>
      </c>
      <c r="B11" s="40" t="s">
        <v>302</v>
      </c>
    </row>
    <row r="12" spans="1:2" x14ac:dyDescent="0.25">
      <c r="A12" s="9" t="s">
        <v>214</v>
      </c>
      <c r="B12" s="37"/>
    </row>
    <row r="13" spans="1:2" x14ac:dyDescent="0.25">
      <c r="A13" s="32" t="s">
        <v>241</v>
      </c>
      <c r="B13" s="37" t="s">
        <v>12</v>
      </c>
    </row>
    <row r="14" spans="1:2" s="66" customFormat="1" ht="31.9" customHeight="1" x14ac:dyDescent="0.25">
      <c r="A14" s="64" t="s">
        <v>3</v>
      </c>
      <c r="B14" s="65"/>
    </row>
    <row r="15" spans="1:2" x14ac:dyDescent="0.25">
      <c r="A15" s="12" t="s">
        <v>242</v>
      </c>
      <c r="B15" s="37" t="s">
        <v>303</v>
      </c>
    </row>
    <row r="16" spans="1:2" x14ac:dyDescent="0.25">
      <c r="A16" s="12" t="s">
        <v>243</v>
      </c>
      <c r="B16" s="37" t="s">
        <v>304</v>
      </c>
    </row>
    <row r="17" spans="1:2" x14ac:dyDescent="0.25">
      <c r="A17" s="12" t="s">
        <v>244</v>
      </c>
      <c r="B17" s="40">
        <v>5125817116</v>
      </c>
    </row>
    <row r="18" spans="1:2" x14ac:dyDescent="0.25">
      <c r="A18" s="12" t="s">
        <v>4</v>
      </c>
      <c r="B18" s="37"/>
    </row>
    <row r="19" spans="1:2" x14ac:dyDescent="0.25">
      <c r="A19" s="12" t="s">
        <v>245</v>
      </c>
      <c r="B19" s="37" t="s">
        <v>319</v>
      </c>
    </row>
    <row r="20" spans="1:2" x14ac:dyDescent="0.25">
      <c r="A20" s="12" t="s">
        <v>5</v>
      </c>
      <c r="B20" s="37"/>
    </row>
    <row r="21" spans="1:2" x14ac:dyDescent="0.25">
      <c r="A21" s="12" t="s">
        <v>246</v>
      </c>
      <c r="B21" s="37" t="s">
        <v>305</v>
      </c>
    </row>
    <row r="22" spans="1:2" x14ac:dyDescent="0.25">
      <c r="A22" s="12" t="s">
        <v>247</v>
      </c>
      <c r="B22" s="41">
        <v>78602</v>
      </c>
    </row>
    <row r="23" spans="1:2" x14ac:dyDescent="0.25">
      <c r="A23" s="12" t="s">
        <v>248</v>
      </c>
      <c r="B23" s="37" t="s">
        <v>305</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62" customFormat="1" ht="15" x14ac:dyDescent="0.25">
      <c r="A30" s="62" t="s">
        <v>280</v>
      </c>
    </row>
    <row r="31" spans="1:2" s="63" customFormat="1" x14ac:dyDescent="0.25">
      <c r="A31" s="63"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9">
      <formula>$B$24="Yes"</formula>
    </cfRule>
  </conditionalFormatting>
  <dataValidations xWindow="355" yWindow="483" count="7">
    <dataValidation allowBlank="1" showInputMessage="1" showErrorMessage="1" prompt="This valu is auto generated" sqref="A9" xr:uid="{A6B51083-9388-4DAB-A169-1191CB9241DC}"/>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G16" sqref="G16"/>
    </sheetView>
  </sheetViews>
  <sheetFormatPr defaultColWidth="0" defaultRowHeight="15.75" zeroHeight="1" x14ac:dyDescent="0.25"/>
  <cols>
    <col min="1" max="1" width="106.42578125" style="1" bestFit="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69" customFormat="1" ht="21.6" customHeight="1" x14ac:dyDescent="0.25">
      <c r="A1" s="69" t="s">
        <v>236</v>
      </c>
    </row>
    <row r="2" spans="1:19" s="72" customFormat="1" ht="21.6" customHeight="1" x14ac:dyDescent="0.25">
      <c r="A2" s="70" t="s">
        <v>35</v>
      </c>
      <c r="B2" s="71"/>
      <c r="C2" s="71"/>
      <c r="D2" s="71"/>
      <c r="E2" s="71"/>
      <c r="F2" s="71"/>
      <c r="G2" s="71"/>
      <c r="H2" s="71"/>
      <c r="I2" s="71"/>
      <c r="J2" s="71"/>
      <c r="K2" s="71"/>
      <c r="L2" s="71"/>
      <c r="M2" s="71"/>
      <c r="N2" s="71"/>
      <c r="O2" s="71"/>
      <c r="P2" s="71"/>
      <c r="Q2" s="71"/>
      <c r="R2" s="71"/>
      <c r="S2" s="71"/>
    </row>
    <row r="3" spans="1:19" s="73" customFormat="1" x14ac:dyDescent="0.25">
      <c r="A3" s="9" t="s">
        <v>1</v>
      </c>
      <c r="B3" s="34" t="str">
        <f>IF('1 - Contact Information'!B4="","",'1 - Contact Information'!B4)</f>
        <v>Bastrop County</v>
      </c>
      <c r="C3" s="77"/>
    </row>
    <row r="4" spans="1:19" s="79" customFormat="1" x14ac:dyDescent="0.25">
      <c r="A4" s="9" t="s">
        <v>2</v>
      </c>
      <c r="B4" s="35">
        <f>IF('1 - Contact Information'!B7="","",'1 - Contact Information'!B7)</f>
        <v>2025</v>
      </c>
      <c r="C4" s="78"/>
    </row>
    <row r="5" spans="1:19" s="73" customFormat="1" ht="30.6" customHeight="1" x14ac:dyDescent="0.25">
      <c r="A5" s="73" t="s">
        <v>274</v>
      </c>
    </row>
    <row r="6" spans="1:19" s="73" customFormat="1" x14ac:dyDescent="0.25">
      <c r="A6" s="74" t="s">
        <v>291</v>
      </c>
      <c r="B6" s="74"/>
      <c r="C6" s="74"/>
      <c r="D6" s="74"/>
      <c r="E6" s="74"/>
      <c r="F6" s="74"/>
      <c r="G6" s="74"/>
      <c r="H6" s="74"/>
      <c r="I6" s="74"/>
      <c r="J6" s="74"/>
      <c r="K6" s="74"/>
      <c r="L6" s="74"/>
      <c r="M6" s="74"/>
      <c r="N6" s="74"/>
      <c r="O6" s="74"/>
      <c r="P6" s="74"/>
      <c r="Q6" s="74"/>
      <c r="R6" s="74"/>
      <c r="S6" s="74"/>
    </row>
    <row r="7" spans="1:19" s="75" customFormat="1" ht="36" customHeight="1" x14ac:dyDescent="0.25">
      <c r="A7" s="75" t="s">
        <v>268</v>
      </c>
      <c r="B7" s="76"/>
      <c r="C7" s="76"/>
      <c r="D7" s="76"/>
      <c r="E7" s="76"/>
      <c r="F7" s="76"/>
      <c r="G7" s="76"/>
      <c r="H7" s="76"/>
      <c r="I7" s="76"/>
      <c r="J7" s="76"/>
      <c r="K7" s="76"/>
      <c r="L7" s="76"/>
      <c r="M7" s="76"/>
      <c r="N7" s="76"/>
      <c r="O7" s="76"/>
      <c r="P7" s="76"/>
      <c r="Q7" s="76"/>
      <c r="R7" s="76"/>
      <c r="S7" s="76"/>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x14ac:dyDescent="0.25">
      <c r="A9" s="42" t="s">
        <v>307</v>
      </c>
      <c r="B9" s="43"/>
      <c r="C9" s="44">
        <v>9335000</v>
      </c>
      <c r="D9" s="44">
        <v>5360000</v>
      </c>
      <c r="E9" s="45">
        <v>6412012.5</v>
      </c>
      <c r="F9" s="46">
        <v>49157</v>
      </c>
      <c r="G9" s="43" t="s">
        <v>12</v>
      </c>
      <c r="H9" s="45">
        <v>9783427.8100000005</v>
      </c>
      <c r="I9" s="45">
        <v>9783427.8100000005</v>
      </c>
      <c r="J9" s="45">
        <f t="shared" ref="J9" si="0">H9-I9</f>
        <v>0</v>
      </c>
      <c r="K9" s="43" t="s">
        <v>308</v>
      </c>
      <c r="L9" s="43" t="s">
        <v>12</v>
      </c>
      <c r="M9" s="42" t="s">
        <v>41</v>
      </c>
      <c r="N9" s="42" t="s">
        <v>42</v>
      </c>
      <c r="O9" s="43" t="s">
        <v>77</v>
      </c>
      <c r="P9" s="43" t="s">
        <v>77</v>
      </c>
      <c r="Q9" s="43"/>
      <c r="R9" s="42"/>
      <c r="S9" s="42"/>
    </row>
    <row r="10" spans="1:19" s="3" customFormat="1" x14ac:dyDescent="0.25">
      <c r="A10" s="42" t="s">
        <v>309</v>
      </c>
      <c r="B10" s="42"/>
      <c r="C10" s="44">
        <v>4715000</v>
      </c>
      <c r="D10" s="44">
        <v>475000</v>
      </c>
      <c r="E10" s="45">
        <v>491625</v>
      </c>
      <c r="F10" s="46">
        <v>46218</v>
      </c>
      <c r="G10" s="43" t="s">
        <v>12</v>
      </c>
      <c r="H10" s="45">
        <v>5050126.2699999996</v>
      </c>
      <c r="I10" s="45">
        <v>5050126.2699999996</v>
      </c>
      <c r="J10" s="45">
        <f>H10-I10</f>
        <v>0</v>
      </c>
      <c r="K10" s="43" t="s">
        <v>306</v>
      </c>
      <c r="L10" s="43" t="s">
        <v>12</v>
      </c>
      <c r="M10" s="42" t="s">
        <v>41</v>
      </c>
      <c r="N10" s="42" t="s">
        <v>42</v>
      </c>
      <c r="O10" s="43" t="s">
        <v>77</v>
      </c>
      <c r="P10" s="43" t="s">
        <v>77</v>
      </c>
      <c r="Q10" s="43"/>
      <c r="R10" s="42"/>
      <c r="S10" s="42"/>
    </row>
    <row r="11" spans="1:19" s="3" customFormat="1" x14ac:dyDescent="0.25">
      <c r="A11" s="42" t="s">
        <v>310</v>
      </c>
      <c r="B11" s="42"/>
      <c r="C11" s="44">
        <v>9290000</v>
      </c>
      <c r="D11" s="44">
        <v>6250000</v>
      </c>
      <c r="E11" s="45">
        <v>7429600</v>
      </c>
      <c r="F11" s="46">
        <v>49888</v>
      </c>
      <c r="G11" s="43" t="s">
        <v>12</v>
      </c>
      <c r="H11" s="45">
        <v>9675821.0500000007</v>
      </c>
      <c r="I11" s="45">
        <f>H11</f>
        <v>9675821.0500000007</v>
      </c>
      <c r="J11" s="45">
        <f>H11-I11</f>
        <v>0</v>
      </c>
      <c r="K11" s="43" t="s">
        <v>308</v>
      </c>
      <c r="L11" s="43" t="s">
        <v>12</v>
      </c>
      <c r="M11" s="42" t="s">
        <v>41</v>
      </c>
      <c r="N11" s="42" t="s">
        <v>42</v>
      </c>
      <c r="O11" s="43" t="s">
        <v>77</v>
      </c>
      <c r="P11" s="43" t="s">
        <v>77</v>
      </c>
      <c r="Q11" s="43"/>
      <c r="R11" s="42"/>
      <c r="S11" s="42"/>
    </row>
    <row r="12" spans="1:19" s="3" customFormat="1" x14ac:dyDescent="0.25">
      <c r="A12" s="42" t="s">
        <v>311</v>
      </c>
      <c r="B12" s="42"/>
      <c r="C12" s="44">
        <v>9305000</v>
      </c>
      <c r="D12" s="44">
        <v>7085000</v>
      </c>
      <c r="E12" s="45">
        <v>8790787.4600000009</v>
      </c>
      <c r="F12" s="46">
        <v>50618</v>
      </c>
      <c r="G12" s="43" t="s">
        <v>12</v>
      </c>
      <c r="H12" s="45">
        <v>9746797.3499999996</v>
      </c>
      <c r="I12" s="45">
        <f>H12</f>
        <v>9746797.3499999996</v>
      </c>
      <c r="J12" s="45">
        <f t="shared" ref="J12:J14" si="1">H12-I12</f>
        <v>0</v>
      </c>
      <c r="K12" s="43" t="s">
        <v>308</v>
      </c>
      <c r="L12" s="43" t="s">
        <v>12</v>
      </c>
      <c r="M12" s="42" t="s">
        <v>41</v>
      </c>
      <c r="N12" s="42" t="s">
        <v>42</v>
      </c>
      <c r="O12" s="43" t="s">
        <v>77</v>
      </c>
      <c r="P12" s="43" t="s">
        <v>77</v>
      </c>
      <c r="Q12" s="43"/>
      <c r="R12" s="42"/>
      <c r="S12" s="42"/>
    </row>
    <row r="13" spans="1:19" s="3" customFormat="1" x14ac:dyDescent="0.25">
      <c r="A13" s="42" t="s">
        <v>312</v>
      </c>
      <c r="B13" s="42"/>
      <c r="C13" s="44">
        <v>6468000</v>
      </c>
      <c r="D13" s="44">
        <v>3365000</v>
      </c>
      <c r="E13" s="45">
        <v>3494314.8</v>
      </c>
      <c r="F13" s="46">
        <v>47696</v>
      </c>
      <c r="G13" s="43" t="s">
        <v>12</v>
      </c>
      <c r="H13" s="45">
        <v>6565074</v>
      </c>
      <c r="I13" s="45">
        <v>6565074</v>
      </c>
      <c r="J13" s="45">
        <f t="shared" si="1"/>
        <v>0</v>
      </c>
      <c r="K13" s="43" t="s">
        <v>306</v>
      </c>
      <c r="L13" s="43" t="s">
        <v>13</v>
      </c>
      <c r="M13" s="42" t="s">
        <v>77</v>
      </c>
      <c r="N13" s="42" t="s">
        <v>77</v>
      </c>
      <c r="O13" s="43" t="s">
        <v>77</v>
      </c>
      <c r="P13" s="43" t="s">
        <v>77</v>
      </c>
      <c r="Q13" s="43"/>
      <c r="R13" s="42"/>
      <c r="S13" s="42"/>
    </row>
    <row r="14" spans="1:19" s="3" customFormat="1" x14ac:dyDescent="0.25">
      <c r="A14" s="42" t="s">
        <v>313</v>
      </c>
      <c r="B14" s="42"/>
      <c r="C14" s="44">
        <v>8945000</v>
      </c>
      <c r="D14" s="44">
        <v>7825000</v>
      </c>
      <c r="E14" s="45">
        <v>9336600</v>
      </c>
      <c r="F14" s="46">
        <v>51714</v>
      </c>
      <c r="G14" s="43" t="s">
        <v>12</v>
      </c>
      <c r="H14" s="45">
        <v>9773944.3499999996</v>
      </c>
      <c r="I14" s="45">
        <v>9773944.3499999996</v>
      </c>
      <c r="J14" s="45">
        <f t="shared" si="1"/>
        <v>0</v>
      </c>
      <c r="K14" s="43" t="s">
        <v>308</v>
      </c>
      <c r="L14" s="43" t="s">
        <v>12</v>
      </c>
      <c r="M14" s="42" t="s">
        <v>41</v>
      </c>
      <c r="N14" s="42" t="s">
        <v>42</v>
      </c>
      <c r="O14" s="43" t="s">
        <v>77</v>
      </c>
      <c r="P14" s="43" t="s">
        <v>77</v>
      </c>
      <c r="Q14" s="43"/>
      <c r="R14" s="42"/>
      <c r="S14" s="42"/>
    </row>
    <row r="15" spans="1:19" s="3" customFormat="1" x14ac:dyDescent="0.25">
      <c r="A15" s="42" t="s">
        <v>314</v>
      </c>
      <c r="B15" s="42"/>
      <c r="C15" s="44">
        <v>8815000</v>
      </c>
      <c r="D15" s="44">
        <v>8340000</v>
      </c>
      <c r="E15" s="45">
        <v>12331250</v>
      </c>
      <c r="F15" s="46">
        <v>52444</v>
      </c>
      <c r="G15" s="43" t="s">
        <v>12</v>
      </c>
      <c r="H15" s="45">
        <f>9694766.15-72197.23</f>
        <v>9622568.9199999999</v>
      </c>
      <c r="I15" s="45">
        <f>H15-J15</f>
        <v>7947276.9199999999</v>
      </c>
      <c r="J15" s="45">
        <v>1675292</v>
      </c>
      <c r="K15" s="43" t="s">
        <v>308</v>
      </c>
      <c r="L15" s="43" t="s">
        <v>12</v>
      </c>
      <c r="M15" s="42" t="s">
        <v>41</v>
      </c>
      <c r="N15" s="42" t="s">
        <v>42</v>
      </c>
      <c r="O15" s="43" t="s">
        <v>77</v>
      </c>
      <c r="P15" s="43" t="s">
        <v>77</v>
      </c>
      <c r="Q15" s="43"/>
      <c r="R15" s="42"/>
      <c r="S15" s="42"/>
    </row>
    <row r="16" spans="1:19" s="3" customFormat="1" x14ac:dyDescent="0.25">
      <c r="A16" s="42" t="s">
        <v>316</v>
      </c>
      <c r="B16" s="42"/>
      <c r="C16" s="44">
        <v>31325000</v>
      </c>
      <c r="D16" s="44">
        <v>31325000</v>
      </c>
      <c r="E16" s="45">
        <v>48222750</v>
      </c>
      <c r="F16" s="46">
        <v>52810</v>
      </c>
      <c r="G16" s="43" t="s">
        <v>12</v>
      </c>
      <c r="H16" s="45">
        <v>34513994.200000003</v>
      </c>
      <c r="I16" s="45">
        <f t="shared" ref="I16:I18" si="2">H16-J16</f>
        <v>8582609.200000003</v>
      </c>
      <c r="J16" s="45">
        <v>25931385</v>
      </c>
      <c r="K16" s="43" t="s">
        <v>308</v>
      </c>
      <c r="L16" s="43" t="s">
        <v>12</v>
      </c>
      <c r="M16" s="42" t="s">
        <v>41</v>
      </c>
      <c r="N16" s="42" t="s">
        <v>42</v>
      </c>
      <c r="O16" s="43" t="s">
        <v>77</v>
      </c>
      <c r="P16" s="43" t="s">
        <v>77</v>
      </c>
      <c r="Q16" s="43"/>
      <c r="R16" s="42"/>
      <c r="S16" s="42"/>
    </row>
    <row r="17" spans="1:19" s="3" customFormat="1" x14ac:dyDescent="0.25">
      <c r="A17" s="60" t="s">
        <v>315</v>
      </c>
      <c r="B17" s="42"/>
      <c r="C17" s="44">
        <v>3151000</v>
      </c>
      <c r="D17" s="44">
        <v>3041000</v>
      </c>
      <c r="E17" s="45">
        <v>5853779.2000000002</v>
      </c>
      <c r="F17" s="46">
        <v>56128</v>
      </c>
      <c r="G17" s="43" t="s">
        <v>13</v>
      </c>
      <c r="H17" s="45">
        <v>3099543.53</v>
      </c>
      <c r="I17" s="45">
        <f t="shared" si="2"/>
        <v>2673393.5299999998</v>
      </c>
      <c r="J17" s="45">
        <v>426150</v>
      </c>
      <c r="K17" s="43" t="s">
        <v>308</v>
      </c>
      <c r="L17" s="43" t="s">
        <v>13</v>
      </c>
      <c r="M17" s="42"/>
      <c r="N17" s="42"/>
      <c r="O17" s="43"/>
      <c r="P17" s="43"/>
      <c r="Q17" s="43"/>
      <c r="R17" s="42"/>
      <c r="S17" s="42"/>
    </row>
    <row r="18" spans="1:19" s="3" customFormat="1" x14ac:dyDescent="0.25">
      <c r="A18" s="42" t="s">
        <v>317</v>
      </c>
      <c r="B18" s="42"/>
      <c r="C18" s="44">
        <v>6540000</v>
      </c>
      <c r="D18" s="44">
        <v>6540000</v>
      </c>
      <c r="E18" s="45">
        <v>13094377.5</v>
      </c>
      <c r="F18" s="46">
        <v>56493</v>
      </c>
      <c r="G18" s="43" t="s">
        <v>13</v>
      </c>
      <c r="H18" s="45">
        <v>6495010.1500000004</v>
      </c>
      <c r="I18" s="45">
        <f t="shared" si="2"/>
        <v>1120740.1500000004</v>
      </c>
      <c r="J18" s="45">
        <v>5374270</v>
      </c>
      <c r="K18" s="43" t="s">
        <v>308</v>
      </c>
      <c r="L18" s="43" t="s">
        <v>13</v>
      </c>
      <c r="M18" s="42"/>
      <c r="N18" s="42"/>
      <c r="O18" s="43"/>
      <c r="P18" s="43"/>
      <c r="Q18" s="43"/>
      <c r="R18" s="42"/>
      <c r="S18" s="42"/>
    </row>
    <row r="19" spans="1:19" s="3" customFormat="1" x14ac:dyDescent="0.25">
      <c r="A19" s="60"/>
      <c r="B19" s="42"/>
      <c r="C19" s="44">
        <v>0</v>
      </c>
      <c r="D19" s="44">
        <v>0</v>
      </c>
      <c r="E19" s="45">
        <v>0</v>
      </c>
      <c r="F19" s="46"/>
      <c r="G19" s="43"/>
      <c r="H19" s="45">
        <v>0</v>
      </c>
      <c r="I19" s="45">
        <v>0</v>
      </c>
      <c r="J19" s="45">
        <f t="shared" ref="J19" si="3">H19-I19</f>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ref="J20:J60" si="4">H20-I20</f>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4"/>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4"/>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4"/>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4"/>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4"/>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4"/>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4"/>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4"/>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4"/>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4"/>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4"/>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4"/>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4"/>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4"/>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4"/>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4"/>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4"/>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4"/>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4"/>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4"/>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4"/>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4"/>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4"/>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4"/>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4"/>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4"/>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4"/>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4"/>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4"/>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4"/>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4"/>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4"/>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4"/>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4"/>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4"/>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4"/>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4"/>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4"/>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4"/>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4"/>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5">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5"/>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5"/>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5"/>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5"/>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5"/>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5"/>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5"/>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5"/>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5"/>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5"/>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5"/>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5"/>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5"/>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5"/>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5"/>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5"/>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5"/>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5"/>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5"/>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5"/>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5"/>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5"/>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5"/>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5"/>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5"/>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5"/>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5"/>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5"/>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5"/>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5"/>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5"/>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5"/>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5"/>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5"/>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5"/>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5"/>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5"/>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5"/>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5"/>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5"/>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5"/>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5"/>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5"/>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5"/>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5"/>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5"/>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5"/>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5"/>
        <v>0</v>
      </c>
      <c r="K109" s="43"/>
      <c r="L109" s="43"/>
      <c r="M109" s="42"/>
      <c r="N109" s="42"/>
      <c r="O109" s="43"/>
      <c r="P109" s="43"/>
      <c r="Q109" s="43"/>
      <c r="R109" s="42"/>
      <c r="S109" s="42"/>
    </row>
    <row r="110" spans="1:19" s="68" customFormat="1" ht="15" x14ac:dyDescent="0.25">
      <c r="A110" s="68" t="s">
        <v>280</v>
      </c>
    </row>
    <row r="111" spans="1:19" s="63" customFormat="1" ht="19.899999999999999" customHeight="1" x14ac:dyDescent="0.25">
      <c r="A111" s="63"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18" sqref="B18"/>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20" width="9.140625" style="1" hidden="1" customWidth="1"/>
    <col min="21" max="16384" width="9.140625" style="1" hidden="1"/>
  </cols>
  <sheetData>
    <row r="1" spans="1:19" s="84" customFormat="1" ht="21" customHeight="1" x14ac:dyDescent="0.25">
      <c r="A1" s="84" t="s">
        <v>236</v>
      </c>
    </row>
    <row r="2" spans="1:19" s="72" customFormat="1" ht="21" customHeight="1" x14ac:dyDescent="0.25">
      <c r="A2" s="70" t="s">
        <v>35</v>
      </c>
      <c r="B2" s="71"/>
      <c r="C2" s="71"/>
      <c r="D2" s="71"/>
      <c r="E2" s="71"/>
      <c r="F2" s="71"/>
      <c r="G2" s="71"/>
      <c r="H2" s="71"/>
      <c r="I2" s="71"/>
      <c r="J2" s="71"/>
      <c r="K2" s="71"/>
    </row>
    <row r="3" spans="1:19" x14ac:dyDescent="0.25">
      <c r="A3" s="9" t="s">
        <v>1</v>
      </c>
      <c r="B3" s="36" t="str">
        <f>IF('1 - Contact Information'!B4="","",'1 - Contact Information'!B4)</f>
        <v>Bastrop County</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3" customFormat="1" ht="31.15" customHeight="1" x14ac:dyDescent="0.25">
      <c r="A5" s="73" t="s">
        <v>276</v>
      </c>
    </row>
    <row r="6" spans="1:19" s="73" customFormat="1" x14ac:dyDescent="0.25">
      <c r="A6" s="73" t="s">
        <v>292</v>
      </c>
    </row>
    <row r="7" spans="1:19" s="73" customFormat="1" x14ac:dyDescent="0.25">
      <c r="A7" s="73" t="s">
        <v>295</v>
      </c>
    </row>
    <row r="8" spans="1:19" s="75" customFormat="1" ht="36.6" customHeight="1" x14ac:dyDescent="0.25">
      <c r="A8" s="70" t="s">
        <v>225</v>
      </c>
      <c r="B8" s="71"/>
      <c r="C8" s="71"/>
      <c r="D8" s="71"/>
      <c r="E8" s="71"/>
      <c r="F8" s="71"/>
      <c r="G8" s="71"/>
      <c r="H8" s="71"/>
      <c r="I8" s="71"/>
      <c r="J8" s="71"/>
      <c r="K8" s="71"/>
      <c r="L8" s="71"/>
      <c r="M8" s="71"/>
      <c r="N8" s="71"/>
      <c r="O8" s="71"/>
      <c r="P8" s="71"/>
      <c r="Q8" s="71"/>
      <c r="R8" s="71"/>
      <c r="S8" s="71"/>
    </row>
    <row r="9" spans="1:19" x14ac:dyDescent="0.25">
      <c r="A9" s="58" t="s">
        <v>80</v>
      </c>
      <c r="B9" s="47">
        <f>SUM('2 - Individual Debt Obligations'!D9:D19)</f>
        <v>79606000</v>
      </c>
    </row>
    <row r="10" spans="1:19" x14ac:dyDescent="0.25">
      <c r="A10" s="59" t="s">
        <v>81</v>
      </c>
      <c r="B10" s="48">
        <f>B9</f>
        <v>79606000</v>
      </c>
    </row>
    <row r="11" spans="1:19" ht="31.5" x14ac:dyDescent="0.25">
      <c r="A11" s="59" t="s">
        <v>82</v>
      </c>
      <c r="B11" s="48">
        <f>SUM('2 - Individual Debt Obligations'!E9:E19)</f>
        <v>115457096.46000001</v>
      </c>
    </row>
    <row r="12" spans="1:19" s="82" customFormat="1" ht="36" customHeight="1" x14ac:dyDescent="0.25">
      <c r="A12" s="82" t="s">
        <v>224</v>
      </c>
      <c r="B12" s="83"/>
      <c r="C12" s="83"/>
      <c r="D12" s="83"/>
      <c r="E12" s="83"/>
      <c r="F12" s="83"/>
      <c r="G12" s="83"/>
      <c r="H12" s="83"/>
      <c r="I12" s="83"/>
      <c r="J12" s="83"/>
      <c r="K12" s="83"/>
      <c r="L12" s="83"/>
      <c r="M12" s="83"/>
      <c r="N12" s="83"/>
      <c r="O12" s="83"/>
      <c r="P12" s="83"/>
      <c r="Q12" s="83"/>
      <c r="R12" s="83"/>
      <c r="S12" s="83"/>
    </row>
    <row r="13" spans="1:19" x14ac:dyDescent="0.25">
      <c r="A13" s="58" t="s">
        <v>83</v>
      </c>
      <c r="B13" s="47">
        <f>SUM('2 - Individual Debt Obligations'!D9:D16)</f>
        <v>70025000</v>
      </c>
    </row>
    <row r="14" spans="1:19" ht="31.5" x14ac:dyDescent="0.25">
      <c r="A14" s="59" t="s">
        <v>84</v>
      </c>
      <c r="B14" s="48">
        <f>B13</f>
        <v>70025000</v>
      </c>
    </row>
    <row r="15" spans="1:19" ht="31.5" x14ac:dyDescent="0.25">
      <c r="A15" s="59" t="s">
        <v>85</v>
      </c>
      <c r="B15" s="48">
        <f>SUM('2 - Individual Debt Obligations'!E9:E16)</f>
        <v>96508939.760000005</v>
      </c>
    </row>
    <row r="16" spans="1:19" s="82" customFormat="1" ht="51" customHeight="1" x14ac:dyDescent="0.25">
      <c r="A16" s="82" t="s">
        <v>223</v>
      </c>
      <c r="B16" s="83"/>
      <c r="C16" s="83"/>
      <c r="D16" s="83"/>
      <c r="E16" s="83"/>
      <c r="F16" s="83"/>
      <c r="G16" s="83"/>
      <c r="H16" s="83"/>
      <c r="I16" s="83"/>
      <c r="J16" s="83"/>
      <c r="K16" s="83"/>
      <c r="L16" s="83"/>
      <c r="M16" s="83"/>
      <c r="N16" s="83"/>
      <c r="O16" s="83"/>
      <c r="P16" s="83"/>
      <c r="Q16" s="83"/>
      <c r="R16" s="83"/>
      <c r="S16" s="83"/>
    </row>
    <row r="17" spans="1:2" x14ac:dyDescent="0.25">
      <c r="A17" s="58" t="s">
        <v>289</v>
      </c>
      <c r="B17" s="49">
        <v>114931</v>
      </c>
    </row>
    <row r="18" spans="1:2" x14ac:dyDescent="0.25">
      <c r="A18" s="58" t="s">
        <v>290</v>
      </c>
      <c r="B18" s="50" t="s">
        <v>318</v>
      </c>
    </row>
    <row r="19" spans="1:2" ht="31.5" customHeight="1" x14ac:dyDescent="0.25">
      <c r="A19" s="58" t="s">
        <v>86</v>
      </c>
      <c r="B19" s="47">
        <f>B13/$B$17</f>
        <v>609.27861064464764</v>
      </c>
    </row>
    <row r="20" spans="1:2" ht="31.5" x14ac:dyDescent="0.25">
      <c r="A20" s="59" t="s">
        <v>87</v>
      </c>
      <c r="B20" s="47">
        <f>B14/$B$17</f>
        <v>609.27861064464764</v>
      </c>
    </row>
    <row r="21" spans="1:2" ht="47.25" customHeight="1" x14ac:dyDescent="0.25">
      <c r="A21" s="59" t="s">
        <v>88</v>
      </c>
      <c r="B21" s="47">
        <f>B15/$B$17</f>
        <v>839.71199902550234</v>
      </c>
    </row>
    <row r="22" spans="1:2" s="81" customFormat="1" ht="22.9" customHeight="1" x14ac:dyDescent="0.25">
      <c r="A22" s="81" t="s">
        <v>280</v>
      </c>
    </row>
    <row r="23" spans="1:2" s="80" customFormat="1" ht="16.899999999999999" customHeight="1" x14ac:dyDescent="0.25">
      <c r="A23" s="80"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ignoredErrors>
    <ignoredError sqref="A12:XFD12 A9:A11 C9:XFD11 A16:XFD18 A13:A15 C13:XFD15 A19:A21 C19:XFD21" formulaRange="1"/>
    <ignoredError sqref="B9:B11 B13:B15 B19:B21" formulaRange="1"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topLeftCell="A17" workbookViewId="0">
      <selection activeCell="C10" sqref="C10"/>
    </sheetView>
  </sheetViews>
  <sheetFormatPr defaultColWidth="9.140625" defaultRowHeight="15.75" x14ac:dyDescent="0.25"/>
  <cols>
    <col min="1" max="16384" width="9.140625" style="1"/>
  </cols>
  <sheetData>
    <row r="1" spans="1:8" x14ac:dyDescent="0.25">
      <c r="A1" s="1" t="s">
        <v>11</v>
      </c>
      <c r="B1" s="1" t="s">
        <v>11</v>
      </c>
      <c r="C1" s="1" t="s">
        <v>11</v>
      </c>
      <c r="D1" s="1" t="s">
        <v>36</v>
      </c>
      <c r="E1" s="1" t="s">
        <v>37</v>
      </c>
      <c r="F1" s="1" t="s">
        <v>38</v>
      </c>
      <c r="G1" s="2" t="s">
        <v>78</v>
      </c>
      <c r="H1" s="1" t="s">
        <v>89</v>
      </c>
    </row>
    <row r="2" spans="1:8" x14ac:dyDescent="0.25">
      <c r="A2" s="1" t="s">
        <v>12</v>
      </c>
      <c r="B2" s="1" t="s">
        <v>15</v>
      </c>
      <c r="C2" s="1">
        <v>2016</v>
      </c>
      <c r="D2" s="1" t="s">
        <v>11</v>
      </c>
      <c r="E2" s="1" t="s">
        <v>11</v>
      </c>
      <c r="F2" s="1" t="s">
        <v>11</v>
      </c>
      <c r="G2" s="1" t="s">
        <v>11</v>
      </c>
    </row>
    <row r="3" spans="1:8" x14ac:dyDescent="0.25">
      <c r="A3" s="1" t="s">
        <v>13</v>
      </c>
      <c r="B3" s="1" t="s">
        <v>16</v>
      </c>
      <c r="C3" s="1">
        <f>C2+1</f>
        <v>2017</v>
      </c>
      <c r="D3" s="1" t="s">
        <v>77</v>
      </c>
      <c r="E3" s="1" t="s">
        <v>77</v>
      </c>
      <c r="F3" s="1" t="s">
        <v>77</v>
      </c>
      <c r="G3" s="1" t="s">
        <v>77</v>
      </c>
    </row>
    <row r="4" spans="1:8" x14ac:dyDescent="0.25">
      <c r="B4" s="1" t="s">
        <v>17</v>
      </c>
      <c r="C4" s="1">
        <f t="shared" ref="C4:C6" si="0">C3+1</f>
        <v>2018</v>
      </c>
      <c r="D4" s="1" t="s">
        <v>39</v>
      </c>
      <c r="E4" s="1" t="s">
        <v>40</v>
      </c>
      <c r="F4" s="1" t="s">
        <v>40</v>
      </c>
      <c r="G4" s="1" t="s">
        <v>40</v>
      </c>
    </row>
    <row r="5" spans="1:8" x14ac:dyDescent="0.25">
      <c r="B5" s="1" t="s">
        <v>18</v>
      </c>
      <c r="C5" s="1">
        <f t="shared" si="0"/>
        <v>2019</v>
      </c>
      <c r="D5" s="1" t="s">
        <v>41</v>
      </c>
      <c r="E5" s="1" t="s">
        <v>42</v>
      </c>
      <c r="F5" s="1" t="s">
        <v>42</v>
      </c>
      <c r="G5" s="1" t="s">
        <v>44</v>
      </c>
    </row>
    <row r="6" spans="1:8" x14ac:dyDescent="0.25">
      <c r="B6" s="1" t="s">
        <v>19</v>
      </c>
      <c r="C6" s="1">
        <f t="shared" si="0"/>
        <v>2020</v>
      </c>
      <c r="D6" s="1" t="s">
        <v>43</v>
      </c>
      <c r="E6" s="1" t="s">
        <v>44</v>
      </c>
      <c r="F6" s="1" t="s">
        <v>44</v>
      </c>
      <c r="G6" s="1" t="s">
        <v>50</v>
      </c>
    </row>
    <row r="7" spans="1:8" x14ac:dyDescent="0.25">
      <c r="B7" s="1" t="s">
        <v>20</v>
      </c>
      <c r="C7" s="1">
        <v>2021</v>
      </c>
      <c r="D7" s="1" t="s">
        <v>45</v>
      </c>
      <c r="E7" s="1" t="s">
        <v>46</v>
      </c>
      <c r="F7" s="1" t="s">
        <v>46</v>
      </c>
      <c r="G7" s="1" t="s">
        <v>56</v>
      </c>
    </row>
    <row r="8" spans="1:8" x14ac:dyDescent="0.25">
      <c r="C8" s="1">
        <v>2022</v>
      </c>
      <c r="D8" s="1" t="s">
        <v>47</v>
      </c>
      <c r="E8" s="1" t="s">
        <v>48</v>
      </c>
      <c r="F8" s="1" t="s">
        <v>48</v>
      </c>
      <c r="G8" s="1" t="s">
        <v>62</v>
      </c>
    </row>
    <row r="9" spans="1:8" x14ac:dyDescent="0.25">
      <c r="C9" s="1">
        <v>2023</v>
      </c>
      <c r="D9" s="1" t="s">
        <v>49</v>
      </c>
      <c r="E9" s="1" t="s">
        <v>50</v>
      </c>
      <c r="F9" s="1" t="s">
        <v>50</v>
      </c>
      <c r="G9" s="1" t="s">
        <v>68</v>
      </c>
    </row>
    <row r="10" spans="1:8" x14ac:dyDescent="0.25">
      <c r="C10" s="1">
        <v>2024</v>
      </c>
      <c r="D10" s="1" t="s">
        <v>51</v>
      </c>
      <c r="E10" s="1" t="s">
        <v>52</v>
      </c>
      <c r="F10" s="1" t="s">
        <v>52</v>
      </c>
      <c r="G10" s="1" t="s">
        <v>72</v>
      </c>
    </row>
    <row r="11" spans="1:8" x14ac:dyDescent="0.25">
      <c r="D11" s="1" t="s">
        <v>53</v>
      </c>
      <c r="E11" s="1" t="s">
        <v>54</v>
      </c>
      <c r="F11" s="1" t="s">
        <v>54</v>
      </c>
      <c r="G11" s="1" t="s">
        <v>74</v>
      </c>
    </row>
    <row r="12" spans="1:8" x14ac:dyDescent="0.25">
      <c r="D12" s="1" t="s">
        <v>55</v>
      </c>
      <c r="E12" s="1" t="s">
        <v>56</v>
      </c>
      <c r="F12" s="1" t="s">
        <v>56</v>
      </c>
      <c r="G12" s="1" t="s">
        <v>75</v>
      </c>
    </row>
    <row r="13" spans="1:8" x14ac:dyDescent="0.25">
      <c r="D13" s="1" t="s">
        <v>57</v>
      </c>
      <c r="E13" s="1" t="s">
        <v>58</v>
      </c>
      <c r="F13" s="1" t="s">
        <v>58</v>
      </c>
      <c r="G13" s="1" t="s">
        <v>76</v>
      </c>
    </row>
    <row r="14" spans="1:8" x14ac:dyDescent="0.25">
      <c r="D14" s="1" t="s">
        <v>59</v>
      </c>
      <c r="E14" s="1" t="s">
        <v>60</v>
      </c>
      <c r="F14" s="1" t="s">
        <v>60</v>
      </c>
    </row>
    <row r="15" spans="1:8" x14ac:dyDescent="0.25">
      <c r="D15" s="1" t="s">
        <v>61</v>
      </c>
      <c r="E15" s="1" t="s">
        <v>62</v>
      </c>
      <c r="F15" s="1" t="s">
        <v>62</v>
      </c>
    </row>
    <row r="16" spans="1:8" x14ac:dyDescent="0.25">
      <c r="D16" s="1" t="s">
        <v>63</v>
      </c>
      <c r="E16" s="1" t="s">
        <v>64</v>
      </c>
      <c r="F16" s="1" t="s">
        <v>64</v>
      </c>
    </row>
    <row r="17" spans="1:6" x14ac:dyDescent="0.25">
      <c r="D17" s="1" t="s">
        <v>65</v>
      </c>
      <c r="E17" s="1" t="s">
        <v>66</v>
      </c>
      <c r="F17" s="1" t="s">
        <v>66</v>
      </c>
    </row>
    <row r="18" spans="1:6" x14ac:dyDescent="0.25">
      <c r="D18" s="1" t="s">
        <v>67</v>
      </c>
      <c r="E18" s="1" t="s">
        <v>68</v>
      </c>
      <c r="F18" s="1" t="s">
        <v>68</v>
      </c>
    </row>
    <row r="19" spans="1:6" x14ac:dyDescent="0.25">
      <c r="D19" s="1" t="s">
        <v>69</v>
      </c>
      <c r="E19" s="1" t="s">
        <v>70</v>
      </c>
      <c r="F19" s="1" t="s">
        <v>70</v>
      </c>
    </row>
    <row r="20" spans="1:6" x14ac:dyDescent="0.25">
      <c r="D20" s="1" t="s">
        <v>71</v>
      </c>
      <c r="E20" s="1" t="s">
        <v>72</v>
      </c>
      <c r="F20" s="1" t="s">
        <v>72</v>
      </c>
    </row>
    <row r="21" spans="1:6" x14ac:dyDescent="0.25">
      <c r="D21" s="1" t="s">
        <v>73</v>
      </c>
      <c r="E21" s="1" t="s">
        <v>74</v>
      </c>
      <c r="F21" s="1" t="s">
        <v>74</v>
      </c>
    </row>
    <row r="22" spans="1:6" x14ac:dyDescent="0.25">
      <c r="D22" s="1" t="s">
        <v>75</v>
      </c>
      <c r="E22" s="1" t="s">
        <v>75</v>
      </c>
      <c r="F22" s="1" t="s">
        <v>75</v>
      </c>
    </row>
    <row r="23" spans="1:6" x14ac:dyDescent="0.25">
      <c r="E23" s="1" t="s">
        <v>76</v>
      </c>
      <c r="F23" s="1" t="s">
        <v>76</v>
      </c>
    </row>
    <row r="31" spans="1:6" x14ac:dyDescent="0.25">
      <c r="A31" s="54" t="s">
        <v>294</v>
      </c>
      <c r="B31" s="54"/>
      <c r="C31" s="54" t="s">
        <v>293</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87" customFormat="1" ht="30.6" customHeight="1" x14ac:dyDescent="0.25">
      <c r="A1" s="87" t="s">
        <v>236</v>
      </c>
    </row>
    <row r="2" spans="1:2" s="88" customFormat="1" ht="31.15" customHeight="1" x14ac:dyDescent="0.25">
      <c r="A2" s="88" t="s">
        <v>279</v>
      </c>
    </row>
    <row r="3" spans="1:2" s="71" customFormat="1" x14ac:dyDescent="0.25">
      <c r="A3" s="83"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85" customFormat="1" ht="15" x14ac:dyDescent="0.25">
      <c r="A14" s="85" t="s">
        <v>280</v>
      </c>
    </row>
    <row r="15" spans="1:2" s="86" customFormat="1" x14ac:dyDescent="0.25">
      <c r="A15" s="86"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87" customFormat="1" ht="21" customHeight="1" x14ac:dyDescent="0.25">
      <c r="A1" s="87" t="s">
        <v>236</v>
      </c>
    </row>
    <row r="2" spans="1:5" s="88" customFormat="1" ht="21" customHeight="1" x14ac:dyDescent="0.25">
      <c r="A2" s="88" t="s">
        <v>139</v>
      </c>
    </row>
    <row r="3" spans="1:5" s="73" customFormat="1" x14ac:dyDescent="0.25">
      <c r="A3" s="73" t="s">
        <v>275</v>
      </c>
    </row>
    <row r="4" spans="1:5" s="91" customFormat="1" ht="36" customHeight="1" x14ac:dyDescent="0.25">
      <c r="A4" s="89" t="s">
        <v>207</v>
      </c>
      <c r="B4" s="90"/>
      <c r="C4" s="90"/>
      <c r="D4" s="90"/>
      <c r="E4" s="90"/>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1" customFormat="1" ht="36.6" customHeight="1" x14ac:dyDescent="0.25">
      <c r="A15" s="89" t="s">
        <v>115</v>
      </c>
      <c r="B15" s="90"/>
      <c r="C15" s="90"/>
      <c r="D15" s="90"/>
      <c r="E15" s="90"/>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2" customFormat="1" ht="15" x14ac:dyDescent="0.25">
      <c r="A29" s="92" t="s">
        <v>280</v>
      </c>
    </row>
    <row r="30" spans="1:5" s="63" customFormat="1" x14ac:dyDescent="0.25">
      <c r="A30" s="63"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87" customFormat="1" ht="36.6" customHeight="1" x14ac:dyDescent="0.25">
      <c r="A1" s="87" t="s">
        <v>236</v>
      </c>
    </row>
    <row r="2" spans="1:5" s="88" customFormat="1" x14ac:dyDescent="0.25">
      <c r="A2" s="88" t="s">
        <v>140</v>
      </c>
    </row>
    <row r="3" spans="1:5" s="73" customFormat="1" x14ac:dyDescent="0.25">
      <c r="A3" s="73" t="s">
        <v>299</v>
      </c>
    </row>
    <row r="4" spans="1:5" s="75" customFormat="1" ht="31.15" customHeight="1" x14ac:dyDescent="0.25">
      <c r="A4" s="70" t="s">
        <v>144</v>
      </c>
      <c r="B4" s="71"/>
      <c r="C4" s="71"/>
      <c r="D4" s="71"/>
      <c r="E4" s="71"/>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75" customFormat="1" ht="31.9" customHeight="1" x14ac:dyDescent="0.25">
      <c r="A9" s="70" t="s">
        <v>210</v>
      </c>
      <c r="B9" s="71"/>
      <c r="C9" s="71"/>
      <c r="D9" s="71"/>
      <c r="E9" s="71"/>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75" customFormat="1" ht="31.15" customHeight="1" x14ac:dyDescent="0.25">
      <c r="A23" s="70" t="s">
        <v>211</v>
      </c>
      <c r="B23" s="71"/>
      <c r="C23" s="71"/>
      <c r="D23" s="71"/>
      <c r="E23" s="71"/>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2" customFormat="1" ht="19.899999999999999" customHeight="1" x14ac:dyDescent="0.25">
      <c r="A36" s="92" t="s">
        <v>280</v>
      </c>
    </row>
    <row r="37" spans="1:5" s="63" customFormat="1" x14ac:dyDescent="0.25">
      <c r="A37" s="63"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Oliver Block</cp:lastModifiedBy>
  <dcterms:created xsi:type="dcterms:W3CDTF">2017-01-13T17:49:37Z</dcterms:created>
  <dcterms:modified xsi:type="dcterms:W3CDTF">2026-03-26T21:47:48Z</dcterms:modified>
</cp:coreProperties>
</file>